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wirtschaft.bayern.de\Daten\GEMEINSAM\Referat96NEU\5-Energiebilanzen\2018\Webseite + Stromerzeugung\EB-Dateien 20210217\"/>
    </mc:Choice>
  </mc:AlternateContent>
  <bookViews>
    <workbookView xWindow="0" yWindow="0" windowWidth="28800" windowHeight="14100"/>
  </bookViews>
  <sheets>
    <sheet name="start" sheetId="78" r:id="rId1"/>
    <sheet name="erläuterungen" sheetId="79" r:id="rId2"/>
    <sheet name="heizwerte" sheetId="40" r:id="rId3"/>
    <sheet name="EB-1" sheetId="42" r:id="rId4"/>
    <sheet name="EB-2" sheetId="54" r:id="rId5"/>
    <sheet name="EB-3" sheetId="44" r:id="rId6"/>
    <sheet name="PEV-1" sheetId="4" r:id="rId7"/>
    <sheet name="PEV-2" sheetId="5" r:id="rId8"/>
    <sheet name="PEV-3" sheetId="6" r:id="rId9"/>
    <sheet name="PEV-4" sheetId="7" r:id="rId10"/>
    <sheet name="PEV-5" sheetId="52" r:id="rId11"/>
    <sheet name="PEV-6" sheetId="57" r:id="rId12"/>
    <sheet name="EEV-1" sheetId="12" r:id="rId13"/>
    <sheet name="EEV-2" sheetId="60" r:id="rId14"/>
    <sheet name="EEV-3" sheetId="62" r:id="rId15"/>
    <sheet name="EEV-4" sheetId="64" r:id="rId16"/>
    <sheet name="EEV-5" sheetId="66" r:id="rId17"/>
    <sheet name="EEV-6" sheetId="68" r:id="rId18"/>
    <sheet name="CO2-1" sheetId="18" r:id="rId19"/>
    <sheet name="CO2-2" sheetId="89" r:id="rId20"/>
    <sheet name="CO2-3" sheetId="83" r:id="rId21"/>
    <sheet name="CO2-4" sheetId="84" r:id="rId22"/>
    <sheet name="E-1" sheetId="69" r:id="rId23"/>
    <sheet name="E-2" sheetId="70" r:id="rId24"/>
    <sheet name="E-3" sheetId="72" r:id="rId25"/>
    <sheet name="E-4" sheetId="32" r:id="rId26"/>
    <sheet name="E-5" sheetId="33" r:id="rId27"/>
    <sheet name="E-6" sheetId="34" r:id="rId28"/>
    <sheet name="G-1" sheetId="19" r:id="rId29"/>
    <sheet name="G-2" sheetId="20" r:id="rId30"/>
    <sheet name="G-3" sheetId="73" r:id="rId31"/>
    <sheet name="M-1" sheetId="22" r:id="rId32"/>
    <sheet name="M-2" sheetId="23" r:id="rId33"/>
    <sheet name="M-3" sheetId="74" r:id="rId34"/>
    <sheet name="M-4" sheetId="80" r:id="rId35"/>
    <sheet name="K-1" sheetId="26" r:id="rId36"/>
    <sheet name="K-2" sheetId="76" r:id="rId37"/>
    <sheet name="K-3" sheetId="77" r:id="rId38"/>
    <sheet name="EE-1" sheetId="48" r:id="rId39"/>
    <sheet name="EE-2a" sheetId="8" r:id="rId40"/>
    <sheet name="EE-2b" sheetId="49" r:id="rId41"/>
    <sheet name="EE-3" sheetId="9" r:id="rId42"/>
  </sheets>
  <externalReferences>
    <externalReference r:id="rId43"/>
    <externalReference r:id="rId44"/>
    <externalReference r:id="rId45"/>
    <externalReference r:id="rId46"/>
  </externalReferences>
  <definedNames>
    <definedName name="__123Graph_E" localSheetId="19" hidden="1">'[1]Bil nat'!#REF!</definedName>
    <definedName name="__123Graph_E" localSheetId="20" hidden="1">'[1]Bil nat'!#REF!</definedName>
    <definedName name="__123Graph_E" localSheetId="21" hidden="1">'[1]Bil nat'!#REF!</definedName>
    <definedName name="__123Graph_E" localSheetId="22" hidden="1">'[1]Bil nat'!#REF!</definedName>
    <definedName name="__123Graph_E" localSheetId="23" hidden="1">'[1]Bil nat'!#REF!</definedName>
    <definedName name="__123Graph_E" localSheetId="24" hidden="1">'[1]Bil nat'!#REF!</definedName>
    <definedName name="__123Graph_E" localSheetId="40" hidden="1">'[1]Bil nat'!#REF!</definedName>
    <definedName name="__123Graph_E" localSheetId="13" hidden="1">'[1]Bil nat'!#REF!</definedName>
    <definedName name="__123Graph_E" localSheetId="14" hidden="1">'[1]Bil nat'!#REF!</definedName>
    <definedName name="__123Graph_E" localSheetId="15" hidden="1">'[1]Bil nat'!#REF!</definedName>
    <definedName name="__123Graph_E" localSheetId="16" hidden="1">'[1]Bil nat'!#REF!</definedName>
    <definedName name="__123Graph_E" localSheetId="17" hidden="1">'[1]Bil nat'!#REF!</definedName>
    <definedName name="__123Graph_E" localSheetId="30" hidden="1">'[1]Bil nat'!#REF!</definedName>
    <definedName name="__123Graph_E" localSheetId="36" hidden="1">'[1]Bil nat'!#REF!</definedName>
    <definedName name="__123Graph_E" localSheetId="37" hidden="1">'[1]Bil nat'!#REF!</definedName>
    <definedName name="__123Graph_E" localSheetId="33" hidden="1">'[1]Bil nat'!#REF!</definedName>
    <definedName name="__123Graph_E" localSheetId="34" hidden="1">'[1]Bil nat'!#REF!</definedName>
    <definedName name="__123Graph_E" localSheetId="10" hidden="1">'[1]Bil nat'!#REF!</definedName>
    <definedName name="__123Graph_E" localSheetId="11" hidden="1">'[1]Bil nat'!#REF!</definedName>
    <definedName name="__123Graph_E" hidden="1">'[1]Bil nat'!#REF!</definedName>
    <definedName name="__123Graph_F" localSheetId="19" hidden="1">'[1]Bil nat'!#REF!</definedName>
    <definedName name="__123Graph_F" localSheetId="20" hidden="1">'[1]Bil nat'!#REF!</definedName>
    <definedName name="__123Graph_F" localSheetId="21" hidden="1">'[1]Bil nat'!#REF!</definedName>
    <definedName name="__123Graph_F" localSheetId="22" hidden="1">'[1]Bil nat'!#REF!</definedName>
    <definedName name="__123Graph_F" localSheetId="23" hidden="1">'[1]Bil nat'!#REF!</definedName>
    <definedName name="__123Graph_F" localSheetId="24" hidden="1">'[1]Bil nat'!#REF!</definedName>
    <definedName name="__123Graph_F" localSheetId="40" hidden="1">'[1]Bil nat'!#REF!</definedName>
    <definedName name="__123Graph_F" localSheetId="13" hidden="1">'[1]Bil nat'!#REF!</definedName>
    <definedName name="__123Graph_F" localSheetId="14" hidden="1">'[1]Bil nat'!#REF!</definedName>
    <definedName name="__123Graph_F" localSheetId="15" hidden="1">'[1]Bil nat'!#REF!</definedName>
    <definedName name="__123Graph_F" localSheetId="16" hidden="1">'[1]Bil nat'!#REF!</definedName>
    <definedName name="__123Graph_F" localSheetId="17" hidden="1">'[1]Bil nat'!#REF!</definedName>
    <definedName name="__123Graph_F" localSheetId="30" hidden="1">'[1]Bil nat'!#REF!</definedName>
    <definedName name="__123Graph_F" localSheetId="36" hidden="1">'[1]Bil nat'!#REF!</definedName>
    <definedName name="__123Graph_F" localSheetId="37" hidden="1">'[1]Bil nat'!#REF!</definedName>
    <definedName name="__123Graph_F" localSheetId="33" hidden="1">'[1]Bil nat'!#REF!</definedName>
    <definedName name="__123Graph_F" localSheetId="34" hidden="1">'[1]Bil nat'!#REF!</definedName>
    <definedName name="__123Graph_F" localSheetId="10" hidden="1">'[1]Bil nat'!#REF!</definedName>
    <definedName name="__123Graph_F" localSheetId="11" hidden="1">'[1]Bil nat'!#REF!</definedName>
    <definedName name="__123Graph_F" hidden="1">'[1]Bil nat'!#REF!</definedName>
    <definedName name="__123Graph_X" localSheetId="19" hidden="1">'[1]Bil nat'!#REF!</definedName>
    <definedName name="__123Graph_X" localSheetId="20" hidden="1">'[1]Bil nat'!#REF!</definedName>
    <definedName name="__123Graph_X" localSheetId="21" hidden="1">'[1]Bil nat'!#REF!</definedName>
    <definedName name="__123Graph_X" localSheetId="22" hidden="1">'[1]Bil nat'!#REF!</definedName>
    <definedName name="__123Graph_X" localSheetId="23" hidden="1">'[1]Bil nat'!#REF!</definedName>
    <definedName name="__123Graph_X" localSheetId="24" hidden="1">'[1]Bil nat'!#REF!</definedName>
    <definedName name="__123Graph_X" localSheetId="40" hidden="1">'[1]Bil nat'!#REF!</definedName>
    <definedName name="__123Graph_X" localSheetId="13" hidden="1">'[1]Bil nat'!#REF!</definedName>
    <definedName name="__123Graph_X" localSheetId="14" hidden="1">'[1]Bil nat'!#REF!</definedName>
    <definedName name="__123Graph_X" localSheetId="15" hidden="1">'[1]Bil nat'!#REF!</definedName>
    <definedName name="__123Graph_X" localSheetId="16" hidden="1">'[1]Bil nat'!#REF!</definedName>
    <definedName name="__123Graph_X" localSheetId="17" hidden="1">'[1]Bil nat'!#REF!</definedName>
    <definedName name="__123Graph_X" localSheetId="30" hidden="1">'[1]Bil nat'!#REF!</definedName>
    <definedName name="__123Graph_X" localSheetId="36" hidden="1">'[1]Bil nat'!#REF!</definedName>
    <definedName name="__123Graph_X" localSheetId="37" hidden="1">'[1]Bil nat'!#REF!</definedName>
    <definedName name="__123Graph_X" localSheetId="33" hidden="1">'[1]Bil nat'!#REF!</definedName>
    <definedName name="__123Graph_X" localSheetId="34" hidden="1">'[1]Bil nat'!#REF!</definedName>
    <definedName name="__123Graph_X" localSheetId="10" hidden="1">'[1]Bil nat'!#REF!</definedName>
    <definedName name="__123Graph_X" localSheetId="11" hidden="1">'[1]Bil nat'!#REF!</definedName>
    <definedName name="__123Graph_X" hidden="1">'[1]Bil nat'!#REF!</definedName>
    <definedName name="A" localSheetId="19">#REF!</definedName>
    <definedName name="A">#REF!</definedName>
    <definedName name="AA" localSheetId="19">#REF!</definedName>
    <definedName name="AA">#REF!</definedName>
    <definedName name="Beschriftung">OFFSET([2]Daten!$B$10,0,0,COUNTA([2]Daten!$B$10:$B$24),-1)</definedName>
    <definedName name="Beschriftung2" localSheetId="19">OFFSET(#REF!,0,0,COUNTA(#REF!),-1)</definedName>
    <definedName name="Beschriftung2">OFFSET(#REF!,0,0,COUNTA(#REF!),-1)</definedName>
    <definedName name="Betriebsverbrauch_PreAG" localSheetId="19">#REF!</definedName>
    <definedName name="Betriebsverbrauch_PreAG">#REF!</definedName>
    <definedName name="Bremenqkm" localSheetId="19">#REF!</definedName>
    <definedName name="Bremenqkm">#REF!</definedName>
    <definedName name="CRF_CountryName">[3]Sheet1!$C$4</definedName>
    <definedName name="CRF_InventoryYear">[3]Sheet1!$C$6</definedName>
    <definedName name="CRF_Submission">[3]Sheet1!$C$30</definedName>
    <definedName name="CRF_Table10s5_Main1" localSheetId="19">#REF!</definedName>
    <definedName name="CRF_Table10s5_Main1">#REF!</definedName>
    <definedName name="CRF_Table10s5_Main2" localSheetId="19">#REF!</definedName>
    <definedName name="CRF_Table10s5_Main2">#REF!</definedName>
    <definedName name="CRF_Table3.A_D_Doc" localSheetId="19">'[3]Table3.A-D'!#REF!</definedName>
    <definedName name="CRF_Table3.A_D_Doc">'[3]Table3.A-D'!#REF!</definedName>
    <definedName name="Daten01">OFFSET([2]Daten!$C$10,0,0,COUNTA([2]Daten!$C$10:$C$24),-1)</definedName>
    <definedName name="Daten02">OFFSET([2]Daten!$D$10,0,0,COUNTA([2]Daten!$D$10:$D$24),-1)</definedName>
    <definedName name="Daten03">OFFSET([2]Daten!$E$10,0,0,COUNTA([2]Daten!$E$10:$E$24),-1)</definedName>
    <definedName name="Daten04">OFFSET([2]Daten!$F$10,0,0,COUNTA([2]Daten!$F$10:$F$24),-1)</definedName>
    <definedName name="Daten05">OFFSET([2]Daten!$G$10,0,0,COUNTA([2]Daten!$G$10:$G$24),-1)</definedName>
    <definedName name="Daten06">OFFSET([2]Daten!$H$10,0,0,COUNTA([2]Daten!$H$10:$H$24),-1)</definedName>
    <definedName name="Daten07">OFFSET([2]Daten!$I$10,0,0,COUNTA([2]Daten!$I$10:$I$24),-1)</definedName>
    <definedName name="Daten08">OFFSET([2]Daten!$J$10,0,0,COUNTA([2]Daten!$J$10:$J$24),-1)</definedName>
    <definedName name="Daten09">OFFSET([2]Daten!$K$10,0,0,COUNTA([2]Daten!$K$10:$K$24),-1)</definedName>
    <definedName name="Daten10">OFFSET([2]Daten!$L$10,0,0,COUNTA([2]Daten!$L$10:$L$24),-1)</definedName>
    <definedName name="DrehstromEV" localSheetId="19">#REF!</definedName>
    <definedName name="DrehstromEV">#REF!</definedName>
    <definedName name="_xlnm.Print_Area" localSheetId="18">'CO2-1'!$A$1:$I$26</definedName>
    <definedName name="_xlnm.Print_Area" localSheetId="19">'CO2-2'!$A$1:$L$48</definedName>
    <definedName name="_xlnm.Print_Area" localSheetId="20">'CO2-3'!$A$1:$S$53</definedName>
    <definedName name="_xlnm.Print_Area" localSheetId="21">'CO2-4'!$A$1:$U$61</definedName>
    <definedName name="_xlnm.Print_Area" localSheetId="22">'E-1'!$A$1:$F$50</definedName>
    <definedName name="_xlnm.Print_Area" localSheetId="23">'E-2'!$A$1:$W$85</definedName>
    <definedName name="_xlnm.Print_Area" localSheetId="24">'E-3'!$A$1:$O$84</definedName>
    <definedName name="_xlnm.Print_Area" localSheetId="25">'E-4'!$A$1:$I$48</definedName>
    <definedName name="_xlnm.Print_Area" localSheetId="26">'E-5'!$A$1:$P$79</definedName>
    <definedName name="_xlnm.Print_Area" localSheetId="27">'E-6'!$A$1:$T$25</definedName>
    <definedName name="_xlnm.Print_Area" localSheetId="3">'EB-1'!$A$1:$AI$66</definedName>
    <definedName name="_xlnm.Print_Area" localSheetId="4">'EB-2'!$A$1:$AI$66</definedName>
    <definedName name="_xlnm.Print_Area" localSheetId="5">'EB-3'!$A$1:$AI$66</definedName>
    <definedName name="_xlnm.Print_Area" localSheetId="38">'EE-1'!$A$1:$U$66</definedName>
    <definedName name="_xlnm.Print_Area" localSheetId="39">'EE-2a'!$A$1:$E$19</definedName>
    <definedName name="_xlnm.Print_Area" localSheetId="40">'EE-2b'!$A$1:$I$39</definedName>
    <definedName name="_xlnm.Print_Area" localSheetId="41">'EE-3'!$A$1:$E$15</definedName>
    <definedName name="_xlnm.Print_Area" localSheetId="12">'EEV-1'!$A$1:$G$22</definedName>
    <definedName name="_xlnm.Print_Area" localSheetId="13">'EEV-2'!$A$1:$K$84</definedName>
    <definedName name="_xlnm.Print_Area" localSheetId="14">'EEV-3'!$A$1:$F$79</definedName>
    <definedName name="_xlnm.Print_Area" localSheetId="15">'EEV-4'!$A$1:$K$80</definedName>
    <definedName name="_xlnm.Print_Area" localSheetId="16">'EEV-5'!$A$1:$J$87</definedName>
    <definedName name="_xlnm.Print_Area" localSheetId="17">'EEV-6'!$A$1:$M$66</definedName>
    <definedName name="_xlnm.Print_Area" localSheetId="1">erläuterungen!$A$1:$C$11</definedName>
    <definedName name="_xlnm.Print_Area" localSheetId="28">'G-1'!$A$1:$G$24</definedName>
    <definedName name="_xlnm.Print_Area" localSheetId="29">'G-2'!$A$1:$U$88</definedName>
    <definedName name="_xlnm.Print_Area" localSheetId="30">'G-3'!$A$1:$J$53</definedName>
    <definedName name="_xlnm.Print_Area" localSheetId="2">heizwerte!$A$1:$E$51</definedName>
    <definedName name="_xlnm.Print_Area" localSheetId="35">'K-1'!$A$1:$E$8</definedName>
    <definedName name="_xlnm.Print_Area" localSheetId="36">'K-2'!$A$1:$J$44</definedName>
    <definedName name="_xlnm.Print_Area" localSheetId="37">'K-3'!$A$1:$L$41</definedName>
    <definedName name="_xlnm.Print_Area" localSheetId="31">'M-1'!$A$1:$E$46</definedName>
    <definedName name="_xlnm.Print_Area" localSheetId="32">'M-2'!$A$1:$E$31</definedName>
    <definedName name="_xlnm.Print_Area" localSheetId="33">'M-3'!$A$1:$K$46</definedName>
    <definedName name="_xlnm.Print_Area" localSheetId="34">'M-4'!$A$1:$Z$47</definedName>
    <definedName name="_xlnm.Print_Area" localSheetId="6">'PEV-1'!$A$1:$F$17</definedName>
    <definedName name="_xlnm.Print_Area" localSheetId="7">'PEV-2'!$A$1:$L$30</definedName>
    <definedName name="_xlnm.Print_Area" localSheetId="8">'PEV-3'!$A$1:$F$21</definedName>
    <definedName name="_xlnm.Print_Area" localSheetId="9">'PEV-4'!$A$1:$G$31</definedName>
    <definedName name="_xlnm.Print_Area" localSheetId="10">'PEV-5'!$A$1:$K$76</definedName>
    <definedName name="_xlnm.Print_Area" localSheetId="11">'PEV-6'!$A$1:$F$83</definedName>
    <definedName name="_xlnm.Print_Area" localSheetId="0">start!$A$1:$F$70</definedName>
    <definedName name="_xlnm.Print_Titles" localSheetId="24">'E-3'!$A:$B</definedName>
    <definedName name="_xlnm.Print_Titles" localSheetId="25">'E-4'!$A:$B</definedName>
    <definedName name="_xlnm.Print_Titles" localSheetId="0">start!$1:$4</definedName>
    <definedName name="Einphasenstrom" localSheetId="19">#REF!</definedName>
    <definedName name="Einphasenstrom">#REF!</definedName>
    <definedName name="HTML_CodePage" hidden="1">1252</definedName>
    <definedName name="HTML_Control" hidden="1">{"'WE2.2'!$A$1:$O$22"}</definedName>
    <definedName name="HTML_Description" hidden="1">""</definedName>
    <definedName name="HTML_Email" hidden="1">""</definedName>
    <definedName name="HTML_Header" hidden="1">"Tab1.1.1"</definedName>
    <definedName name="HTML_LastUpdate" hidden="1">"24.08.2005"</definedName>
    <definedName name="HTML_LineAfter" hidden="1">FALSE</definedName>
    <definedName name="HTML_LineBefore" hidden="1">FALSE</definedName>
    <definedName name="HTML_Name" hidden="1">"hense02"</definedName>
    <definedName name="HTML_OBDlg2" hidden="1">TRUE</definedName>
    <definedName name="HTML_OBDlg4" hidden="1">TRUE</definedName>
    <definedName name="HTML_OS" hidden="1">0</definedName>
    <definedName name="HTML_PathFile" hidden="1">"H:\daten\Internet\SeiteAG05\WE22-roh.htm"</definedName>
    <definedName name="HTML_Title" hidden="1">"AusgErgeb"</definedName>
    <definedName name="IKWEigenverbrauch" localSheetId="19">#REF!</definedName>
    <definedName name="IKWEigenverbrauch">#REF!</definedName>
    <definedName name="Kreistyp_mit_Text_2001" localSheetId="19">#REF!</definedName>
    <definedName name="Kreistyp_mit_Text_2001">#REF!</definedName>
    <definedName name="NetzverlustHBA" localSheetId="19">#REF!</definedName>
    <definedName name="NetzverlustHBA">#REF!</definedName>
    <definedName name="PreAGBezug" localSheetId="19">#REF!</definedName>
    <definedName name="PreAGBezug">#REF!</definedName>
    <definedName name="SchleußeBremerhaven" localSheetId="19">#REF!</definedName>
    <definedName name="SchleußeBremerhaven">#REF!</definedName>
    <definedName name="sdf" hidden="1">{"'WE2.2'!$A$1:$O$22"}</definedName>
    <definedName name="SWHBNetto" localSheetId="19">#REF!</definedName>
    <definedName name="SWHBNetto">#REF!</definedName>
    <definedName name="Tab_1.2_MWh_start" localSheetId="19">#REF!</definedName>
    <definedName name="Tab_1.2_MWh_start" localSheetId="20">#REF!</definedName>
    <definedName name="Tab_1.2_MWh_start" localSheetId="21">#REF!</definedName>
    <definedName name="Tab_1.2_MWh_start" localSheetId="34">#REF!</definedName>
    <definedName name="Tab_1.2_MWh_start">#REF!</definedName>
    <definedName name="Tab_1.3_MWh_start" localSheetId="19">#REF!</definedName>
    <definedName name="Tab_1.3_MWh_start" localSheetId="20">#REF!</definedName>
    <definedName name="Tab_1.3_MWh_start" localSheetId="21">#REF!</definedName>
    <definedName name="Tab_1.3_MWh_start" localSheetId="34">#REF!</definedName>
    <definedName name="Tab_1.3_MWh_start">#REF!</definedName>
    <definedName name="Tab_3.1_MWh_start" localSheetId="19">#REF!</definedName>
    <definedName name="Tab_3.1_MWh_start" localSheetId="20">#REF!</definedName>
    <definedName name="Tab_3.1_MWh_start" localSheetId="21">#REF!</definedName>
    <definedName name="Tab_3.1_MWh_start" localSheetId="34">#REF!</definedName>
    <definedName name="Tab_3.1_MWh_start">#REF!</definedName>
    <definedName name="Tab_3.3_Fall_start" localSheetId="19">#REF!</definedName>
    <definedName name="Tab_3.3_Fall_start" localSheetId="20">#REF!</definedName>
    <definedName name="Tab_3.3_Fall_start" localSheetId="21">#REF!</definedName>
    <definedName name="Tab_3.3_Fall_start" localSheetId="34">#REF!</definedName>
    <definedName name="Tab_3.3_Fall_start">#REF!</definedName>
    <definedName name="Tab_3.3_MWh_start" localSheetId="19">#REF!</definedName>
    <definedName name="Tab_3.3_MWh_start" localSheetId="20">#REF!</definedName>
    <definedName name="Tab_3.3_MWh_start" localSheetId="21">#REF!</definedName>
    <definedName name="Tab_3.3_MWh_start" localSheetId="34">#REF!</definedName>
    <definedName name="Tab_3.3_MWh_start">#REF!</definedName>
    <definedName name="Tab_Regio_start" localSheetId="19">#REF!</definedName>
    <definedName name="Tab_Regio_start" localSheetId="20">#REF!</definedName>
    <definedName name="Tab_Regio_start" localSheetId="21">#REF!</definedName>
    <definedName name="Tab_Regio_start" localSheetId="34">#REF!</definedName>
    <definedName name="Tab_Regio_start">#REF!</definedName>
    <definedName name="Tab_Voe_F_start" localSheetId="19">#REF!</definedName>
    <definedName name="Tab_Voe_F_start" localSheetId="20">#REF!</definedName>
    <definedName name="Tab_Voe_F_start" localSheetId="21">#REF!</definedName>
    <definedName name="Tab_Voe_F_start" localSheetId="34">#REF!</definedName>
    <definedName name="Tab_Voe_F_start">#REF!</definedName>
    <definedName name="Tab_Voe_start" localSheetId="19">#REF!</definedName>
    <definedName name="Tab_Voe_start" localSheetId="20">#REF!</definedName>
    <definedName name="Tab_Voe_start" localSheetId="21">#REF!</definedName>
    <definedName name="Tab_Voe_start" localSheetId="34">#REF!</definedName>
    <definedName name="Tab_Voe_start">#REF!</definedName>
    <definedName name="Tab01_Bund_start" localSheetId="19">#REF!</definedName>
    <definedName name="Tab01_Bund_start" localSheetId="20">#REF!</definedName>
    <definedName name="Tab01_Bund_start" localSheetId="21">#REF!</definedName>
    <definedName name="Tab01_Bund_start" localSheetId="34">#REF!</definedName>
    <definedName name="Tab01_Bund_start">#REF!</definedName>
    <definedName name="Tab01_H_Bd_start" localSheetId="19">#REF!</definedName>
    <definedName name="Tab01_H_Bd_start" localSheetId="20">#REF!</definedName>
    <definedName name="Tab01_H_Bd_start" localSheetId="21">#REF!</definedName>
    <definedName name="Tab01_H_Bd_start" localSheetId="34">#REF!</definedName>
    <definedName name="Tab01_H_Bd_start">#REF!</definedName>
    <definedName name="Tab01_H_Ld_S_start" localSheetId="19">#REF!</definedName>
    <definedName name="Tab01_H_Ld_S_start" localSheetId="20">#REF!</definedName>
    <definedName name="Tab01_H_Ld_S_start" localSheetId="21">#REF!</definedName>
    <definedName name="Tab01_H_Ld_S_start" localSheetId="34">#REF!</definedName>
    <definedName name="Tab01_H_Ld_S_start">#REF!</definedName>
    <definedName name="Tab01_H_Ld_start" localSheetId="19">#REF!</definedName>
    <definedName name="Tab01_H_Ld_start" localSheetId="20">#REF!</definedName>
    <definedName name="Tab01_H_Ld_start" localSheetId="21">#REF!</definedName>
    <definedName name="Tab01_H_Ld_start" localSheetId="34">#REF!</definedName>
    <definedName name="Tab01_H_Ld_start">#REF!</definedName>
    <definedName name="Tab01_Land_S_start" localSheetId="19">#REF!</definedName>
    <definedName name="Tab01_Land_S_start" localSheetId="20">#REF!</definedName>
    <definedName name="Tab01_Land_S_start" localSheetId="21">#REF!</definedName>
    <definedName name="Tab01_Land_S_start" localSheetId="34">#REF!</definedName>
    <definedName name="Tab01_Land_S_start">#REF!</definedName>
    <definedName name="Tab01_Land_start" localSheetId="19">#REF!</definedName>
    <definedName name="Tab01_Land_start" localSheetId="20">#REF!</definedName>
    <definedName name="Tab01_Land_start" localSheetId="21">#REF!</definedName>
    <definedName name="Tab01_Land_start" localSheetId="34">#REF!</definedName>
    <definedName name="Tab01_Land_start">#REF!</definedName>
    <definedName name="Tab01_start" localSheetId="19">#REF!</definedName>
    <definedName name="Tab01_start" localSheetId="20">#REF!</definedName>
    <definedName name="Tab01_start" localSheetId="21">#REF!</definedName>
    <definedName name="Tab01_start" localSheetId="34">#REF!</definedName>
    <definedName name="Tab01_start">#REF!</definedName>
    <definedName name="Tab02_Bund_start" localSheetId="19">#REF!</definedName>
    <definedName name="Tab02_Bund_start" localSheetId="20">#REF!</definedName>
    <definedName name="Tab02_Bund_start" localSheetId="21">#REF!</definedName>
    <definedName name="Tab02_Bund_start" localSheetId="34">#REF!</definedName>
    <definedName name="Tab02_Bund_start">#REF!</definedName>
    <definedName name="Tab02_H_Bd_start" localSheetId="19">#REF!</definedName>
    <definedName name="Tab02_H_Bd_start" localSheetId="20">#REF!</definedName>
    <definedName name="Tab02_H_Bd_start" localSheetId="21">#REF!</definedName>
    <definedName name="Tab02_H_Bd_start" localSheetId="34">#REF!</definedName>
    <definedName name="Tab02_H_Bd_start">#REF!</definedName>
    <definedName name="Tab02_H_Ld_S_start" localSheetId="19">#REF!</definedName>
    <definedName name="Tab02_H_Ld_S_start" localSheetId="20">#REF!</definedName>
    <definedName name="Tab02_H_Ld_S_start" localSheetId="21">#REF!</definedName>
    <definedName name="Tab02_H_Ld_S_start" localSheetId="34">#REF!</definedName>
    <definedName name="Tab02_H_Ld_S_start">#REF!</definedName>
    <definedName name="Tab02_H_Ld_start" localSheetId="19">#REF!</definedName>
    <definedName name="Tab02_H_Ld_start" localSheetId="20">#REF!</definedName>
    <definedName name="Tab02_H_Ld_start" localSheetId="21">#REF!</definedName>
    <definedName name="Tab02_H_Ld_start" localSheetId="34">#REF!</definedName>
    <definedName name="Tab02_H_Ld_start">#REF!</definedName>
    <definedName name="Tab02_Land_S_start" localSheetId="19">#REF!</definedName>
    <definedName name="Tab02_Land_S_start" localSheetId="20">#REF!</definedName>
    <definedName name="Tab02_Land_S_start" localSheetId="21">#REF!</definedName>
    <definedName name="Tab02_Land_S_start" localSheetId="34">#REF!</definedName>
    <definedName name="Tab02_Land_S_start">#REF!</definedName>
    <definedName name="Tab02_Land_start" localSheetId="19">#REF!</definedName>
    <definedName name="Tab02_Land_start" localSheetId="20">#REF!</definedName>
    <definedName name="Tab02_Land_start" localSheetId="21">#REF!</definedName>
    <definedName name="Tab02_Land_start" localSheetId="34">#REF!</definedName>
    <definedName name="Tab02_Land_start">#REF!</definedName>
    <definedName name="Tab02_start" localSheetId="19">#REF!</definedName>
    <definedName name="Tab02_start" localSheetId="20">#REF!</definedName>
    <definedName name="Tab02_start" localSheetId="21">#REF!</definedName>
    <definedName name="Tab02_start" localSheetId="34">#REF!</definedName>
    <definedName name="Tab02_start">#REF!</definedName>
    <definedName name="Tab03.2_start" localSheetId="19">#REF!</definedName>
    <definedName name="Tab03.2_start" localSheetId="20">#REF!</definedName>
    <definedName name="Tab03.2_start" localSheetId="21">#REF!</definedName>
    <definedName name="Tab03.2_start" localSheetId="34">#REF!</definedName>
    <definedName name="Tab03.2_start">#REF!</definedName>
    <definedName name="Tab03_Bund_start" localSheetId="19">#REF!</definedName>
    <definedName name="Tab03_Bund_start" localSheetId="20">#REF!</definedName>
    <definedName name="Tab03_Bund_start" localSheetId="21">#REF!</definedName>
    <definedName name="Tab03_Bund_start" localSheetId="34">#REF!</definedName>
    <definedName name="Tab03_Bund_start">#REF!</definedName>
    <definedName name="Tab03_H_Bd_start" localSheetId="19">#REF!</definedName>
    <definedName name="Tab03_H_Bd_start" localSheetId="20">#REF!</definedName>
    <definedName name="Tab03_H_Bd_start" localSheetId="21">#REF!</definedName>
    <definedName name="Tab03_H_Bd_start" localSheetId="34">#REF!</definedName>
    <definedName name="Tab03_H_Bd_start">#REF!</definedName>
    <definedName name="Tab03_H_Ld_S_start" localSheetId="19">#REF!</definedName>
    <definedName name="Tab03_H_Ld_S_start" localSheetId="20">#REF!</definedName>
    <definedName name="Tab03_H_Ld_S_start" localSheetId="21">#REF!</definedName>
    <definedName name="Tab03_H_Ld_S_start" localSheetId="34">#REF!</definedName>
    <definedName name="Tab03_H_Ld_S_start">#REF!</definedName>
    <definedName name="Tab03_H_Ld_start" localSheetId="19">#REF!</definedName>
    <definedName name="Tab03_H_Ld_start" localSheetId="20">#REF!</definedName>
    <definedName name="Tab03_H_Ld_start" localSheetId="21">#REF!</definedName>
    <definedName name="Tab03_H_Ld_start" localSheetId="34">#REF!</definedName>
    <definedName name="Tab03_H_Ld_start">#REF!</definedName>
    <definedName name="Tab03_Land_S_start" localSheetId="19">#REF!</definedName>
    <definedName name="Tab03_Land_S_start" localSheetId="20">#REF!</definedName>
    <definedName name="Tab03_Land_S_start" localSheetId="21">#REF!</definedName>
    <definedName name="Tab03_Land_S_start" localSheetId="34">#REF!</definedName>
    <definedName name="Tab03_Land_S_start">#REF!</definedName>
    <definedName name="Tab03_Land_start" localSheetId="19">#REF!</definedName>
    <definedName name="Tab03_Land_start" localSheetId="20">#REF!</definedName>
    <definedName name="Tab03_Land_start" localSheetId="21">#REF!</definedName>
    <definedName name="Tab03_Land_start" localSheetId="34">#REF!</definedName>
    <definedName name="Tab03_Land_start">#REF!</definedName>
    <definedName name="Tab03_start" localSheetId="19">#REF!</definedName>
    <definedName name="Tab03_start" localSheetId="20">#REF!</definedName>
    <definedName name="Tab03_start" localSheetId="21">#REF!</definedName>
    <definedName name="Tab03_start" localSheetId="34">#REF!</definedName>
    <definedName name="Tab03_start">#REF!</definedName>
    <definedName name="Tab04.Zu_start" localSheetId="19">#REF!</definedName>
    <definedName name="Tab04.Zu_start" localSheetId="20">#REF!</definedName>
    <definedName name="Tab04.Zu_start" localSheetId="21">#REF!</definedName>
    <definedName name="Tab04.Zu_start" localSheetId="34">#REF!</definedName>
    <definedName name="Tab04.Zu_start">#REF!</definedName>
    <definedName name="Tab05_start" localSheetId="19">#REF!</definedName>
    <definedName name="Tab05_start" localSheetId="20">#REF!</definedName>
    <definedName name="Tab05_start" localSheetId="21">#REF!</definedName>
    <definedName name="Tab05_start" localSheetId="34">#REF!</definedName>
    <definedName name="Tab05_start">#REF!</definedName>
    <definedName name="Tab09_start" localSheetId="19">#REF!</definedName>
    <definedName name="Tab09_start" localSheetId="20">#REF!</definedName>
    <definedName name="Tab09_start" localSheetId="21">#REF!</definedName>
    <definedName name="Tab09_start" localSheetId="34">#REF!</definedName>
    <definedName name="Tab09_start">#REF!</definedName>
    <definedName name="Tab1.1Voe_start" localSheetId="19">[4]t1!#REF!</definedName>
    <definedName name="Tab1.1Voe_start" localSheetId="20">[4]t1!#REF!</definedName>
    <definedName name="Tab1.1Voe_start" localSheetId="21">[4]t1!#REF!</definedName>
    <definedName name="Tab1.1Voe_start" localSheetId="34">[4]t1!#REF!</definedName>
    <definedName name="Tab1.1Voe_start">[4]t1!#REF!</definedName>
    <definedName name="Tab1.2Voe_start" localSheetId="19">[4]t2!#REF!</definedName>
    <definedName name="Tab1.2Voe_start" localSheetId="20">[4]t2!#REF!</definedName>
    <definedName name="Tab1.2Voe_start" localSheetId="21">[4]t2!#REF!</definedName>
    <definedName name="Tab1.2Voe_start" localSheetId="34">[4]t2!#REF!</definedName>
    <definedName name="Tab1.2Voe_start">[4]t2!#REF!</definedName>
    <definedName name="Tab2.2Voe_start" localSheetId="19">#REF!</definedName>
    <definedName name="Tab2.2Voe_start" localSheetId="20">#REF!</definedName>
    <definedName name="Tab2.2Voe_start" localSheetId="21">#REF!</definedName>
    <definedName name="Tab2.2Voe_start" localSheetId="34">#REF!</definedName>
    <definedName name="Tab2.2Voe_start">#REF!</definedName>
    <definedName name="Tab3.1_MWh_start" localSheetId="19">#REF!</definedName>
    <definedName name="Tab3.1_MWh_start" localSheetId="20">#REF!</definedName>
    <definedName name="Tab3.1_MWh_start" localSheetId="21">#REF!</definedName>
    <definedName name="Tab3.1_MWh_start" localSheetId="34">#REF!</definedName>
    <definedName name="Tab3.1_MWh_start">#REF!</definedName>
    <definedName name="Tab4.1_Cent_kWh_start" localSheetId="19">#REF!</definedName>
    <definedName name="Tab4.1_Cent_kWh_start" localSheetId="20">#REF!</definedName>
    <definedName name="Tab4.1_Cent_kWh_start" localSheetId="21">#REF!</definedName>
    <definedName name="Tab4.1_Cent_kWh_start" localSheetId="34">#REF!</definedName>
    <definedName name="Tab4.1_Cent_kWh_start">#REF!</definedName>
    <definedName name="Tab4.1_Euro_start" localSheetId="19">#REF!</definedName>
    <definedName name="Tab4.1_Euro_start" localSheetId="20">#REF!</definedName>
    <definedName name="Tab4.1_Euro_start" localSheetId="21">#REF!</definedName>
    <definedName name="Tab4.1_Euro_start" localSheetId="34">#REF!</definedName>
    <definedName name="Tab4.1_Euro_start">#REF!</definedName>
    <definedName name="Tab4.1_Fallzahlen_start" localSheetId="19">#REF!</definedName>
    <definedName name="Tab4.1_Fallzahlen_start" localSheetId="20">#REF!</definedName>
    <definedName name="Tab4.1_Fallzahlen_start" localSheetId="21">#REF!</definedName>
    <definedName name="Tab4.1_Fallzahlen_start" localSheetId="34">#REF!</definedName>
    <definedName name="Tab4.1_Fallzahlen_start">#REF!</definedName>
    <definedName name="Tab4.1_MWh_start" localSheetId="19">#REF!</definedName>
    <definedName name="Tab4.1_MWh_start" localSheetId="20">#REF!</definedName>
    <definedName name="Tab4.1_MWh_start" localSheetId="21">#REF!</definedName>
    <definedName name="Tab4.1_MWh_start" localSheetId="34">#REF!</definedName>
    <definedName name="Tab4.1_MWh_start">#REF!</definedName>
    <definedName name="Tab4.2_Cent_kWh_start" localSheetId="19">#REF!</definedName>
    <definedName name="Tab4.2_Cent_kWh_start" localSheetId="20">#REF!</definedName>
    <definedName name="Tab4.2_Cent_kWh_start" localSheetId="21">#REF!</definedName>
    <definedName name="Tab4.2_Cent_kWh_start" localSheetId="34">#REF!</definedName>
    <definedName name="Tab4.2_Cent_kWh_start">#REF!</definedName>
    <definedName name="Tab4.2_Euro_start" localSheetId="19">#REF!</definedName>
    <definedName name="Tab4.2_Euro_start" localSheetId="20">#REF!</definedName>
    <definedName name="Tab4.2_Euro_start" localSheetId="21">#REF!</definedName>
    <definedName name="Tab4.2_Euro_start" localSheetId="34">#REF!</definedName>
    <definedName name="Tab4.2_Euro_start">#REF!</definedName>
    <definedName name="Tab4.2_Fallzahlen_start" localSheetId="19">#REF!</definedName>
    <definedName name="Tab4.2_Fallzahlen_start" localSheetId="20">#REF!</definedName>
    <definedName name="Tab4.2_Fallzahlen_start" localSheetId="21">#REF!</definedName>
    <definedName name="Tab4.2_Fallzahlen_start" localSheetId="34">#REF!</definedName>
    <definedName name="Tab4.2_Fallzahlen_start">#REF!</definedName>
    <definedName name="Tab4.2_MWh_start" localSheetId="19">#REF!</definedName>
    <definedName name="Tab4.2_MWh_start" localSheetId="20">#REF!</definedName>
    <definedName name="Tab4.2_MWh_start" localSheetId="21">#REF!</definedName>
    <definedName name="Tab4.2_MWh_start" localSheetId="34">#REF!</definedName>
    <definedName name="Tab4.2_MWh_start">#REF!</definedName>
    <definedName name="Tab4.3_Fallzahlen_start" localSheetId="19">#REF!</definedName>
    <definedName name="Tab4.3_Fallzahlen_start" localSheetId="20">#REF!</definedName>
    <definedName name="Tab4.3_Fallzahlen_start" localSheetId="21">#REF!</definedName>
    <definedName name="Tab4.3_Fallzahlen_start" localSheetId="34">#REF!</definedName>
    <definedName name="Tab4.3_Fallzahlen_start">#REF!</definedName>
    <definedName name="Tab4.3_MWh_Euro_start" localSheetId="19">#REF!</definedName>
    <definedName name="Tab4.3_MWh_Euro_start" localSheetId="20">#REF!</definedName>
    <definedName name="Tab4.3_MWh_Euro_start" localSheetId="21">#REF!</definedName>
    <definedName name="Tab4.3_MWh_Euro_start" localSheetId="34">#REF!</definedName>
    <definedName name="Tab4.3_MWh_Euro_start">#REF!</definedName>
    <definedName name="TabNG2_start" localSheetId="19">#REF!</definedName>
    <definedName name="TabNG2_start" localSheetId="20">#REF!</definedName>
    <definedName name="TabNG2_start" localSheetId="21">#REF!</definedName>
    <definedName name="TabNG2_start" localSheetId="34">#REF!</definedName>
    <definedName name="TabNG2_start">#REF!</definedName>
    <definedName name="Titel_de" localSheetId="19">#REF!</definedName>
    <definedName name="Titel_de">#REF!</definedName>
    <definedName name="Titel_en" localSheetId="19">#REF!</definedName>
    <definedName name="Titel_en">#REF!</definedName>
    <definedName name="UmrEinspBrutto" localSheetId="19">#REF!</definedName>
    <definedName name="UmrEinspBrutto">#REF!</definedName>
    <definedName name="UmrEinspNetto" localSheetId="19">#REF!</definedName>
    <definedName name="UmrEinspNetto">#REF!</definedName>
    <definedName name="UmwEinsBahnstrom" localSheetId="19">#REF!</definedName>
    <definedName name="UmwEinsBahnstrom">#REF!</definedName>
    <definedName name="UmwEinsFarge" localSheetId="19">#REF!</definedName>
    <definedName name="UmwEinsFarge">#REF!</definedName>
    <definedName name="ÜNHBezug" localSheetId="19">#REF!</definedName>
    <definedName name="ÜNHBezug">#REF!</definedName>
  </definedNames>
  <calcPr calcId="191029"/>
</workbook>
</file>

<file path=xl/calcChain.xml><?xml version="1.0" encoding="utf-8"?>
<calcChain xmlns="http://schemas.openxmlformats.org/spreadsheetml/2006/main">
  <c r="D44" i="78" l="1"/>
  <c r="D43" i="78"/>
  <c r="D42" i="78"/>
  <c r="D21" i="78"/>
  <c r="D54" i="78" l="1"/>
  <c r="D53" i="78"/>
  <c r="D34" i="78" l="1"/>
  <c r="D26" i="78" l="1"/>
  <c r="D33" i="78" l="1"/>
  <c r="D35" i="78"/>
  <c r="D36" i="78"/>
  <c r="D49" i="78" l="1"/>
  <c r="D17" i="78" l="1"/>
  <c r="D7" i="78" l="1"/>
  <c r="D8" i="78"/>
  <c r="D28" i="78" l="1"/>
  <c r="D27" i="78"/>
  <c r="D25" i="78"/>
  <c r="D24" i="78"/>
  <c r="D20" i="78" l="1"/>
  <c r="D65" i="78"/>
  <c r="D62" i="78" l="1"/>
  <c r="D61" i="78"/>
  <c r="D60" i="78"/>
  <c r="D52" i="78"/>
  <c r="D51" i="78"/>
  <c r="D48" i="78"/>
  <c r="D47" i="78"/>
  <c r="D45" i="78"/>
  <c r="D41" i="78"/>
  <c r="D40" i="78"/>
  <c r="D23" i="78"/>
  <c r="D67" i="78"/>
  <c r="D66" i="78"/>
  <c r="D19" i="78"/>
  <c r="D18" i="78"/>
  <c r="D16" i="78"/>
  <c r="D64" i="78"/>
  <c r="D11" i="78"/>
  <c r="D13" i="78"/>
  <c r="D12" i="78"/>
</calcChain>
</file>

<file path=xl/sharedStrings.xml><?xml version="1.0" encoding="utf-8"?>
<sst xmlns="http://schemas.openxmlformats.org/spreadsheetml/2006/main" count="3471" uniqueCount="703">
  <si>
    <t>Insgesamt</t>
  </si>
  <si>
    <t>Erneuerbare Energieträger</t>
  </si>
  <si>
    <t>Gase</t>
  </si>
  <si>
    <t>Braunkohlen</t>
  </si>
  <si>
    <t>Steinkohlen</t>
  </si>
  <si>
    <t>%</t>
  </si>
  <si>
    <t>Energieträger</t>
  </si>
  <si>
    <t>Bayern</t>
  </si>
  <si>
    <t>PEV</t>
  </si>
  <si>
    <t>Verkehr</t>
  </si>
  <si>
    <t>davon</t>
  </si>
  <si>
    <t>= Endenergieverbrauch</t>
  </si>
  <si>
    <t>./. Eigenverbrauch der Energiewirtschaft</t>
  </si>
  <si>
    <t>./. Leitungsverluste und Bewertungsdifferenzen</t>
  </si>
  <si>
    <r>
      <t xml:space="preserve">Gesamt-Energieangebot  </t>
    </r>
    <r>
      <rPr>
        <sz val="11"/>
        <rFont val="Times New Roman"/>
        <family val="1"/>
      </rPr>
      <t>(lfd. Nr. 4 + 7)</t>
    </r>
  </si>
  <si>
    <t>Primärenergieverbrauch</t>
  </si>
  <si>
    <t>TJ</t>
  </si>
  <si>
    <t>Kontrolle</t>
  </si>
  <si>
    <t>Erdgas</t>
  </si>
  <si>
    <t>Sonstige Energieträger</t>
  </si>
  <si>
    <t>Sonstige</t>
  </si>
  <si>
    <t>Abfälle</t>
  </si>
  <si>
    <t>Wasserkraft</t>
  </si>
  <si>
    <t>Erdöl (roh)</t>
  </si>
  <si>
    <t xml:space="preserve">Inländische Gewinnung </t>
  </si>
  <si>
    <t>Biogene Abfälle</t>
  </si>
  <si>
    <t>Biotreibstoffe</t>
  </si>
  <si>
    <t>Biomasse</t>
  </si>
  <si>
    <t>Klärgas</t>
  </si>
  <si>
    <t>Brennholz</t>
  </si>
  <si>
    <t>.</t>
  </si>
  <si>
    <t>Kernenergie</t>
  </si>
  <si>
    <t xml:space="preserve">.  </t>
  </si>
  <si>
    <t>Nichtenergetischer Verbrauch</t>
  </si>
  <si>
    <t>Endenergieverbrauch</t>
  </si>
  <si>
    <t>Strom</t>
  </si>
  <si>
    <t>Kohlen</t>
  </si>
  <si>
    <t>Fernwärme</t>
  </si>
  <si>
    <t>Binnenschifffahrt</t>
  </si>
  <si>
    <t>Luftverkehr</t>
  </si>
  <si>
    <t>Straßenverkehr</t>
  </si>
  <si>
    <t>Schienenverkehr</t>
  </si>
  <si>
    <t>Fackelverluste</t>
  </si>
  <si>
    <t>Sonstige Energieerzeuger</t>
  </si>
  <si>
    <t>Raffinerien</t>
  </si>
  <si>
    <t>Erdöl- und Erdgasgewinnung</t>
  </si>
  <si>
    <t>Umwandlungseinsatz insgesamt</t>
  </si>
  <si>
    <t>Heizwerke (nur Wärme)</t>
  </si>
  <si>
    <t>Industriewärmekraftwerke (nur Strom)</t>
  </si>
  <si>
    <t>Durch</t>
  </si>
  <si>
    <t>Haushalte</t>
  </si>
  <si>
    <t>Nutzbare Gasabgabe</t>
  </si>
  <si>
    <t>Verluste, Bewertungsdifferenzen</t>
  </si>
  <si>
    <t xml:space="preserve">x  </t>
  </si>
  <si>
    <t>Sonstige Gase</t>
  </si>
  <si>
    <t>Inländische Gewinnung</t>
  </si>
  <si>
    <t>Veränderung</t>
  </si>
  <si>
    <t>Statistische Differenzen</t>
  </si>
  <si>
    <t>darunter</t>
  </si>
  <si>
    <t>Eigenverbrauch der Raffinerien</t>
  </si>
  <si>
    <t>Bruttoaufkommen</t>
  </si>
  <si>
    <t>Andere Mineralölprodukte</t>
  </si>
  <si>
    <t>Petrolkoks</t>
  </si>
  <si>
    <t>Flüssiggas</t>
  </si>
  <si>
    <t>Raffineriegas</t>
  </si>
  <si>
    <t>Rohbenzin</t>
  </si>
  <si>
    <t>Raffinerieeinsatz</t>
  </si>
  <si>
    <t>Bruttoverbrauch</t>
  </si>
  <si>
    <t>Heizöl</t>
  </si>
  <si>
    <t>Nettoverbrauch</t>
  </si>
  <si>
    <t>Energetischer Verbrauch</t>
  </si>
  <si>
    <t xml:space="preserve">Gesamtaufkommen </t>
  </si>
  <si>
    <t>Bestandsveränderung</t>
  </si>
  <si>
    <t>Eigenverbrauch der Kraftwerke, Heizwerke und</t>
  </si>
  <si>
    <t>Leitungsverluste, Bewertungsdifferenzen</t>
  </si>
  <si>
    <t>B) Verbrauch</t>
  </si>
  <si>
    <t>Austauschsaldo</t>
  </si>
  <si>
    <t>Inländische Erzeugung</t>
  </si>
  <si>
    <t>A) Aufkommen</t>
  </si>
  <si>
    <t>Mio kWh</t>
  </si>
  <si>
    <t>Öffentliche Kraftwerke</t>
  </si>
  <si>
    <t>…</t>
  </si>
  <si>
    <t>g</t>
  </si>
  <si>
    <t>Mio t</t>
  </si>
  <si>
    <t>Photovoltaik</t>
  </si>
  <si>
    <t>Windkraft</t>
  </si>
  <si>
    <t>Mineralölprodukte</t>
  </si>
  <si>
    <t>Energieangebot nach Umwandlungsbilanz</t>
  </si>
  <si>
    <t>Umwandlungsausstoß</t>
  </si>
  <si>
    <t>Umwandlungseinsatz</t>
  </si>
  <si>
    <t>Lieferungen</t>
  </si>
  <si>
    <t>Bestandsentnahmen</t>
  </si>
  <si>
    <t>Bezüge</t>
  </si>
  <si>
    <t>Fackel- und Leitungsverluste</t>
  </si>
  <si>
    <t>Kraftwerke, Heizwerke</t>
  </si>
  <si>
    <t>Fahrzeugbau</t>
  </si>
  <si>
    <t>Herstellung v. elektrischen Ausrüstungen</t>
  </si>
  <si>
    <t>Maschinenbau</t>
  </si>
  <si>
    <t>Herstellung v. Metallerzeugnissen</t>
  </si>
  <si>
    <t>Metallerzeugung und -bearbeitung</t>
  </si>
  <si>
    <t>Verarbeitung v. Steinen und Erden</t>
  </si>
  <si>
    <t>Chemische Industrie</t>
  </si>
  <si>
    <t>Papier- und Druckgewerbe</t>
  </si>
  <si>
    <t>Textil- und Bekleidungsgewerbe</t>
  </si>
  <si>
    <t>Ernährungsgewerbe und Tabakverarbeitung</t>
  </si>
  <si>
    <t>nachrichtlich:</t>
  </si>
  <si>
    <t>Kursive Angaben nachrichtlich</t>
  </si>
  <si>
    <t>kWh</t>
  </si>
  <si>
    <t>kg</t>
  </si>
  <si>
    <t>Rapsölmethylester (Biodiesel)</t>
  </si>
  <si>
    <t>m³</t>
  </si>
  <si>
    <t>Klärgas, Deponiegas, Biogas (Methangasanteil)</t>
  </si>
  <si>
    <t>Brenntorf</t>
  </si>
  <si>
    <t>Grubengas</t>
  </si>
  <si>
    <t>Erdölgas</t>
  </si>
  <si>
    <t>Kokereigas, Stadtgas</t>
  </si>
  <si>
    <t>Heizöl, schwer</t>
  </si>
  <si>
    <t>Heizöl, leicht</t>
  </si>
  <si>
    <t>Staub- und Trockenkohlen</t>
  </si>
  <si>
    <t>Braunkohlenkoks</t>
  </si>
  <si>
    <t>Andere Kohlenwertstoffe</t>
  </si>
  <si>
    <t>Andere Steinkohlenprodukte</t>
  </si>
  <si>
    <t>Steinkohlenbriketts</t>
  </si>
  <si>
    <t>Steinkohlenkoks</t>
  </si>
  <si>
    <t>SKE-Faktor</t>
  </si>
  <si>
    <t>Stromaustauschsaldo</t>
  </si>
  <si>
    <t>3) Einschl. Bergbau und Gewinnung von Steinen und Erden.</t>
  </si>
  <si>
    <r>
      <t>Sonstige Energieträger</t>
    </r>
    <r>
      <rPr>
        <vertAlign val="superscript"/>
        <sz val="11"/>
        <rFont val="Times New Roman"/>
        <family val="1"/>
      </rPr>
      <t>2)</t>
    </r>
  </si>
  <si>
    <t>____________________</t>
  </si>
  <si>
    <t>PJ / Mrd. € bzw. MJ / €</t>
  </si>
  <si>
    <t>Mill. € / PJ bzw. € / GJ</t>
  </si>
  <si>
    <r>
      <t>Energieproduktivität</t>
    </r>
    <r>
      <rPr>
        <i/>
        <vertAlign val="superscript"/>
        <sz val="10"/>
        <color theme="1"/>
        <rFont val="Arial"/>
        <family val="2"/>
      </rPr>
      <t>2)</t>
    </r>
  </si>
  <si>
    <r>
      <t>Energieintensität</t>
    </r>
    <r>
      <rPr>
        <i/>
        <vertAlign val="superscript"/>
        <sz val="10"/>
        <color theme="1"/>
        <rFont val="Arial"/>
        <family val="2"/>
      </rPr>
      <t>2)</t>
    </r>
  </si>
  <si>
    <t>dav. nichtenergetischer Verbrauch</t>
  </si>
  <si>
    <r>
      <rPr>
        <sz val="11"/>
        <color theme="0"/>
        <rFont val="Times New Roman"/>
        <family val="1"/>
      </rPr>
      <t xml:space="preserve">dav. </t>
    </r>
    <r>
      <rPr>
        <sz val="11"/>
        <rFont val="Times New Roman"/>
        <family val="1"/>
      </rPr>
      <t>energetischer Verbrauch</t>
    </r>
  </si>
  <si>
    <r>
      <rPr>
        <sz val="11"/>
        <color theme="0"/>
        <rFont val="Times New Roman"/>
        <family val="1"/>
      </rPr>
      <t xml:space="preserve">dav. </t>
    </r>
    <r>
      <rPr>
        <sz val="11"/>
        <rFont val="Times New Roman"/>
        <family val="1"/>
      </rPr>
      <t>./. unverändert dem Verbrauch zugeführt</t>
    </r>
  </si>
  <si>
    <r>
      <rPr>
        <sz val="11"/>
        <color theme="0"/>
        <rFont val="Times New Roman"/>
        <family val="1"/>
      </rPr>
      <t>dav.</t>
    </r>
    <r>
      <rPr>
        <sz val="11"/>
        <rFont val="Times New Roman"/>
        <family val="1"/>
      </rPr>
      <t xml:space="preserve"> </t>
    </r>
    <r>
      <rPr>
        <b/>
        <sz val="11"/>
        <rFont val="Times New Roman"/>
        <family val="1"/>
      </rPr>
      <t>= zur Umwandlung eingesetzte Energie</t>
    </r>
  </si>
  <si>
    <r>
      <rPr>
        <sz val="11"/>
        <color theme="0"/>
        <rFont val="Times New Roman"/>
        <family val="1"/>
      </rPr>
      <t>dav.</t>
    </r>
    <r>
      <rPr>
        <sz val="11"/>
        <rFont val="Times New Roman"/>
        <family val="1"/>
      </rPr>
      <t xml:space="preserve"> ./. Verluste im Umwandlungsprozess</t>
    </r>
  </si>
  <si>
    <r>
      <rPr>
        <sz val="11"/>
        <color theme="0"/>
        <rFont val="Times New Roman"/>
        <family val="1"/>
      </rPr>
      <t xml:space="preserve">dav. </t>
    </r>
    <r>
      <rPr>
        <b/>
        <sz val="11"/>
        <rFont val="Times New Roman"/>
        <family val="1"/>
      </rPr>
      <t>= Umwandlungsausstoß</t>
    </r>
  </si>
  <si>
    <r>
      <rPr>
        <sz val="11"/>
        <color theme="0"/>
        <rFont val="Times New Roman"/>
        <family val="1"/>
      </rPr>
      <t xml:space="preserve">dav. </t>
    </r>
    <r>
      <rPr>
        <sz val="11"/>
        <rFont val="Times New Roman"/>
        <family val="1"/>
      </rPr>
      <t>Verkehr</t>
    </r>
  </si>
  <si>
    <r>
      <t>dav. Verarbeitendes Gewerbe</t>
    </r>
    <r>
      <rPr>
        <vertAlign val="superscript"/>
        <sz val="11"/>
        <rFont val="Times New Roman"/>
        <family val="1"/>
      </rPr>
      <t>1)</t>
    </r>
  </si>
  <si>
    <r>
      <rPr>
        <sz val="11"/>
        <color theme="0"/>
        <rFont val="Times New Roman"/>
        <family val="1"/>
      </rPr>
      <t xml:space="preserve">dav. </t>
    </r>
    <r>
      <rPr>
        <sz val="11"/>
        <rFont val="Times New Roman"/>
        <family val="1"/>
      </rPr>
      <t>Haushalte und übrige Verbraucher</t>
    </r>
    <r>
      <rPr>
        <vertAlign val="superscript"/>
        <sz val="11"/>
        <rFont val="Times New Roman"/>
        <family val="1"/>
      </rPr>
      <t>2)</t>
    </r>
  </si>
  <si>
    <t>1) Einschl. Bergbau und Gewinnung von Steinen und Erden.</t>
  </si>
  <si>
    <t>2) Einschl. Flüssiggas und Raffineriegas.</t>
  </si>
  <si>
    <t>dav. Steinkohlen</t>
  </si>
  <si>
    <r>
      <rPr>
        <sz val="11"/>
        <color theme="0"/>
        <rFont val="Times New Roman"/>
        <family val="1"/>
      </rPr>
      <t xml:space="preserve">dav. </t>
    </r>
    <r>
      <rPr>
        <sz val="11"/>
        <rFont val="Times New Roman"/>
        <family val="1"/>
      </rPr>
      <t>Braunkohlen</t>
    </r>
  </si>
  <si>
    <r>
      <rPr>
        <sz val="11"/>
        <color theme="0"/>
        <rFont val="Times New Roman"/>
        <family val="1"/>
      </rPr>
      <t>dav.</t>
    </r>
    <r>
      <rPr>
        <sz val="11"/>
        <rFont val="Times New Roman"/>
        <family val="1"/>
      </rPr>
      <t xml:space="preserve"> Erdöl (roh)</t>
    </r>
  </si>
  <si>
    <r>
      <rPr>
        <sz val="11"/>
        <color theme="0"/>
        <rFont val="Times New Roman"/>
        <family val="1"/>
      </rPr>
      <t xml:space="preserve">dav. </t>
    </r>
    <r>
      <rPr>
        <sz val="11"/>
        <rFont val="Times New Roman"/>
        <family val="1"/>
      </rPr>
      <t>Erdgas</t>
    </r>
  </si>
  <si>
    <r>
      <rPr>
        <sz val="11"/>
        <color theme="0"/>
        <rFont val="Times New Roman"/>
        <family val="1"/>
      </rPr>
      <t xml:space="preserve">dav. </t>
    </r>
    <r>
      <rPr>
        <sz val="11"/>
        <rFont val="Times New Roman"/>
        <family val="1"/>
      </rPr>
      <t>Erneuerbare Energieträger</t>
    </r>
  </si>
  <si>
    <r>
      <rPr>
        <sz val="11"/>
        <color theme="0"/>
        <rFont val="Times New Roman"/>
        <family val="1"/>
      </rPr>
      <t xml:space="preserve">dav. </t>
    </r>
    <r>
      <rPr>
        <sz val="11"/>
        <rFont val="Times New Roman"/>
        <family val="1"/>
      </rPr>
      <t>Sonstige Energieträger</t>
    </r>
  </si>
  <si>
    <r>
      <t>Austauschsaldo</t>
    </r>
    <r>
      <rPr>
        <b/>
        <vertAlign val="superscript"/>
        <sz val="11"/>
        <rFont val="Times New Roman"/>
        <family val="1"/>
      </rPr>
      <t>1)</t>
    </r>
  </si>
  <si>
    <r>
      <t>Mineralöle und Mineralölprodukte</t>
    </r>
    <r>
      <rPr>
        <vertAlign val="superscript"/>
        <sz val="11"/>
        <rFont val="Times New Roman"/>
        <family val="1"/>
      </rPr>
      <t>1)</t>
    </r>
  </si>
  <si>
    <r>
      <rPr>
        <sz val="11"/>
        <color theme="0"/>
        <rFont val="Times New Roman"/>
        <family val="1"/>
      </rPr>
      <t>dav.</t>
    </r>
    <r>
      <rPr>
        <sz val="11"/>
        <rFont val="Times New Roman"/>
        <family val="1"/>
      </rPr>
      <t xml:space="preserve"> Mineralöle und Mineralölprodukte</t>
    </r>
    <r>
      <rPr>
        <vertAlign val="superscript"/>
        <sz val="11"/>
        <rFont val="Times New Roman"/>
        <family val="1"/>
      </rPr>
      <t>2)</t>
    </r>
  </si>
  <si>
    <r>
      <rPr>
        <sz val="11"/>
        <color theme="0"/>
        <rFont val="Times New Roman"/>
        <family val="1"/>
      </rPr>
      <t xml:space="preserve">dav. </t>
    </r>
    <r>
      <rPr>
        <sz val="11"/>
        <rFont val="Times New Roman"/>
        <family val="1"/>
      </rPr>
      <t>Kernenergie</t>
    </r>
  </si>
  <si>
    <r>
      <rPr>
        <sz val="11"/>
        <color theme="0"/>
        <rFont val="Times New Roman"/>
        <family val="1"/>
      </rPr>
      <t xml:space="preserve">dav. </t>
    </r>
    <r>
      <rPr>
        <sz val="11"/>
        <rFont val="Times New Roman"/>
        <family val="1"/>
      </rPr>
      <t>Strom</t>
    </r>
  </si>
  <si>
    <r>
      <t>dav.</t>
    </r>
    <r>
      <rPr>
        <sz val="11"/>
        <rFont val="Times New Roman"/>
        <family val="1"/>
      </rPr>
      <t xml:space="preserve"> Fernwärme</t>
    </r>
  </si>
  <si>
    <t>Bestandsveränderungen</t>
  </si>
  <si>
    <t>Verkehr insgesamt</t>
  </si>
  <si>
    <t>Übrige</t>
  </si>
  <si>
    <t>Herstellung v. Gummi- u. Kunststoffwaren</t>
  </si>
  <si>
    <t>E.-Verbrauch im Umwandlungsbereich insgesamt</t>
  </si>
  <si>
    <t>Verbr. b. Gewinnung  u. Umwandlung</t>
  </si>
  <si>
    <t>Umwandlungsausstoß insgesamt</t>
  </si>
  <si>
    <t>Windkraft-, Photovoltaik- und andere Anlagen</t>
  </si>
  <si>
    <t>Wasserkraftwerke</t>
  </si>
  <si>
    <t>Kernkraftwerke</t>
  </si>
  <si>
    <t>Wärmekraftwerke der allgemeinen Versorgung (nur KWK)</t>
  </si>
  <si>
    <t>Wärmekraftwerke der allgemeinen Versorgung (ohne KWK)</t>
  </si>
  <si>
    <t>Umwandlungsbilanz</t>
  </si>
  <si>
    <t>Primärenergieverbrauch im Inland</t>
  </si>
  <si>
    <t>Bestandsaufstockungen</t>
  </si>
  <si>
    <t>Energieaufkommen im Inland</t>
  </si>
  <si>
    <t xml:space="preserve">Gewinnung im Inland </t>
  </si>
  <si>
    <t>Primärenergiebilanz</t>
  </si>
  <si>
    <t>Terajoule</t>
  </si>
  <si>
    <t>Kohle (roh)</t>
  </si>
  <si>
    <t xml:space="preserve">Kernenergie, Strom, Fernwärme, Sonstige </t>
  </si>
  <si>
    <t>Spezifische Mengeneinheiten</t>
  </si>
  <si>
    <r>
      <t>Haushalte und übrige Verbraucher</t>
    </r>
    <r>
      <rPr>
        <vertAlign val="superscript"/>
        <sz val="7"/>
        <rFont val="Arial"/>
        <family val="2"/>
      </rPr>
      <t>5)</t>
    </r>
  </si>
  <si>
    <r>
      <t>Verarbeitendes Gewerbe insgesamt</t>
    </r>
    <r>
      <rPr>
        <vertAlign val="superscript"/>
        <sz val="7"/>
        <rFont val="Arial"/>
        <family val="2"/>
      </rPr>
      <t xml:space="preserve">4) </t>
    </r>
  </si>
  <si>
    <t>Endenergie-
verbrauch</t>
  </si>
  <si>
    <r>
      <t>Heizwerke</t>
    </r>
    <r>
      <rPr>
        <vertAlign val="superscript"/>
        <sz val="7"/>
        <rFont val="Arial"/>
        <family val="2"/>
      </rPr>
      <t>3)</t>
    </r>
  </si>
  <si>
    <r>
      <t>Heizwerke</t>
    </r>
    <r>
      <rPr>
        <vertAlign val="superscript"/>
        <sz val="7"/>
        <rFont val="Arial"/>
        <family val="2"/>
      </rPr>
      <t>2)</t>
    </r>
  </si>
  <si>
    <t>Sonstige erneuerbare Energieträger</t>
  </si>
  <si>
    <t>Geothermie und Umweltwärme</t>
  </si>
  <si>
    <t>Flüssige biogene Stoffe</t>
  </si>
  <si>
    <t>Klärschlamm</t>
  </si>
  <si>
    <t>Brennholz und sonstige feste Biomasse</t>
  </si>
  <si>
    <t>Biogas</t>
  </si>
  <si>
    <t>Deponiegas</t>
  </si>
  <si>
    <t>Solarthermie</t>
  </si>
  <si>
    <t>Wind- und Solarenergie</t>
  </si>
  <si>
    <t>Anteil am PEV
erneuerbare Energieträger</t>
  </si>
  <si>
    <t>Anteil am PEV
ingesamt</t>
  </si>
  <si>
    <t>dav. Brennholz</t>
  </si>
  <si>
    <r>
      <rPr>
        <sz val="11"/>
        <color theme="0"/>
        <rFont val="Times New Roman"/>
        <family val="1"/>
      </rPr>
      <t xml:space="preserve">dav. </t>
    </r>
    <r>
      <rPr>
        <sz val="11"/>
        <rFont val="Times New Roman"/>
        <family val="1"/>
      </rPr>
      <t>Holzkohle</t>
    </r>
  </si>
  <si>
    <r>
      <rPr>
        <sz val="11"/>
        <color theme="0"/>
        <rFont val="Times New Roman"/>
        <family val="1"/>
      </rPr>
      <t xml:space="preserve">dav. </t>
    </r>
    <r>
      <rPr>
        <sz val="11"/>
        <rFont val="Times New Roman"/>
        <family val="1"/>
      </rPr>
      <t>Pellets</t>
    </r>
  </si>
  <si>
    <r>
      <rPr>
        <sz val="11"/>
        <color theme="0"/>
        <rFont val="Times New Roman"/>
        <family val="1"/>
      </rPr>
      <t xml:space="preserve">dav. </t>
    </r>
    <r>
      <rPr>
        <sz val="11"/>
        <rFont val="Times New Roman"/>
        <family val="1"/>
      </rPr>
      <t>Sonstige Biomasse in Heiz- und Heizkraftwerken</t>
    </r>
  </si>
  <si>
    <t>Anteil am PEV
Biomasse</t>
  </si>
  <si>
    <t>Anteil am PEV
erneuerb. Energieträger</t>
  </si>
  <si>
    <t>Strom-
austausch-
saldo</t>
  </si>
  <si>
    <t>Klärgas und Deponiegas</t>
  </si>
  <si>
    <t>Solarenergie</t>
  </si>
  <si>
    <t>Mineralöle
und Mineralöl-
produkte</t>
  </si>
  <si>
    <r>
      <t>dav. Verarbeitendes Gewerbe</t>
    </r>
    <r>
      <rPr>
        <vertAlign val="superscript"/>
        <sz val="11"/>
        <rFont val="Times New Roman"/>
        <family val="1"/>
      </rPr>
      <t>3)</t>
    </r>
  </si>
  <si>
    <r>
      <rPr>
        <sz val="11"/>
        <color theme="0"/>
        <rFont val="Times New Roman"/>
        <family val="1"/>
      </rPr>
      <t xml:space="preserve">dav. </t>
    </r>
    <r>
      <rPr>
        <sz val="11"/>
        <rFont val="Times New Roman"/>
        <family val="1"/>
      </rPr>
      <t>Haushalte und übrige Verbraucher</t>
    </r>
    <r>
      <rPr>
        <vertAlign val="superscript"/>
        <sz val="11"/>
        <rFont val="Times New Roman"/>
        <family val="1"/>
      </rPr>
      <t>4)</t>
    </r>
  </si>
  <si>
    <t>1) Einschl. Flüssiggas und Raffineriegas.</t>
  </si>
  <si>
    <t>2) Dar. Gewerbe, Handel, Dienstleistungen.</t>
  </si>
  <si>
    <t>4) Dar. Gewerbe, Handel, Dienstleistungen.</t>
  </si>
  <si>
    <t>PJ</t>
  </si>
  <si>
    <t>EEV</t>
  </si>
  <si>
    <r>
      <t>Umwandlungsverluste</t>
    </r>
    <r>
      <rPr>
        <i/>
        <vertAlign val="superscript"/>
        <sz val="10"/>
        <rFont val="Arial"/>
        <family val="2"/>
      </rPr>
      <t>1)</t>
    </r>
  </si>
  <si>
    <t>1) Einschl. statistische Differenzen.</t>
  </si>
  <si>
    <t>2) Einschl. statistische Differenzen.</t>
  </si>
  <si>
    <r>
      <t>Gase</t>
    </r>
    <r>
      <rPr>
        <i/>
        <vertAlign val="superscript"/>
        <sz val="10"/>
        <rFont val="Arial"/>
        <family val="2"/>
      </rPr>
      <t>1)</t>
    </r>
  </si>
  <si>
    <r>
      <t>Verarbeitendes Gewerbe</t>
    </r>
    <r>
      <rPr>
        <i/>
        <vertAlign val="superscript"/>
        <sz val="10"/>
        <rFont val="Arial"/>
        <family val="2"/>
      </rPr>
      <t>2)</t>
    </r>
  </si>
  <si>
    <t>2) Ohne Gesamteinsätze für Stromerzeugung.</t>
  </si>
  <si>
    <t>1) Ohne Gesamteinsätze für Stromerzeugung.</t>
  </si>
  <si>
    <t>Schienen-
verkehr</t>
  </si>
  <si>
    <t>Straßen-
verkehr</t>
  </si>
  <si>
    <t>Binnen-
schifffahrt</t>
  </si>
  <si>
    <t>Flugturbinen-
kraftstoffe</t>
  </si>
  <si>
    <t>Sonstige Energie-
träger</t>
  </si>
  <si>
    <t>Otto- und Diesel-
kraftstoffe</t>
  </si>
  <si>
    <t>dav. Kohlen</t>
  </si>
  <si>
    <r>
      <rPr>
        <sz val="11"/>
        <color theme="0"/>
        <rFont val="Times"/>
        <family val="1"/>
      </rPr>
      <t>dav.</t>
    </r>
    <r>
      <rPr>
        <sz val="11"/>
        <rFont val="Times"/>
        <family val="1"/>
      </rPr>
      <t xml:space="preserve"> Kernenergie</t>
    </r>
  </si>
  <si>
    <r>
      <rPr>
        <sz val="11"/>
        <color theme="0"/>
        <rFont val="Times"/>
        <family val="1"/>
      </rPr>
      <t>dav.</t>
    </r>
    <r>
      <rPr>
        <sz val="11"/>
        <rFont val="Times"/>
        <family val="1"/>
      </rPr>
      <t xml:space="preserve"> Sonstige Energieträger</t>
    </r>
  </si>
  <si>
    <t>Industrie-
kraftwerke</t>
  </si>
  <si>
    <t>Kern-
energie</t>
  </si>
  <si>
    <t>Photo-
voltaik</t>
  </si>
  <si>
    <t>Bio-
masse</t>
  </si>
  <si>
    <t>Bruttostrom-
erzeugung</t>
  </si>
  <si>
    <t>Diesel-
kraftstoffe</t>
  </si>
  <si>
    <t>dav. Erdgas</t>
  </si>
  <si>
    <r>
      <rPr>
        <sz val="11"/>
        <color theme="0"/>
        <rFont val="Times New Roman"/>
        <family val="1"/>
      </rPr>
      <t xml:space="preserve">dav. </t>
    </r>
    <r>
      <rPr>
        <sz val="11"/>
        <rFont val="Times New Roman"/>
        <family val="1"/>
      </rPr>
      <t>Sonstige Gase</t>
    </r>
  </si>
  <si>
    <r>
      <rPr>
        <sz val="11"/>
        <color theme="0"/>
        <rFont val="Times New Roman"/>
        <family val="1"/>
      </rPr>
      <t xml:space="preserve">dav. </t>
    </r>
    <r>
      <rPr>
        <sz val="11"/>
        <rFont val="Times New Roman"/>
        <family val="1"/>
      </rPr>
      <t>Haushalte</t>
    </r>
  </si>
  <si>
    <t>Verarbei-
tendes Gewerbe</t>
  </si>
  <si>
    <r>
      <rPr>
        <sz val="11"/>
        <color theme="0"/>
        <rFont val="Times New Roman"/>
        <family val="1"/>
      </rPr>
      <t>dav.</t>
    </r>
    <r>
      <rPr>
        <sz val="11"/>
        <rFont val="Times New Roman"/>
        <family val="1"/>
      </rPr>
      <t xml:space="preserve"> Importiertes Rohöl</t>
    </r>
  </si>
  <si>
    <r>
      <rPr>
        <sz val="11"/>
        <color theme="0"/>
        <rFont val="Times New Roman"/>
        <family val="1"/>
      </rPr>
      <t xml:space="preserve">dav. </t>
    </r>
    <r>
      <rPr>
        <sz val="11"/>
        <rFont val="Times New Roman"/>
        <family val="1"/>
      </rPr>
      <t>Halbfabrikate</t>
    </r>
  </si>
  <si>
    <r>
      <rPr>
        <sz val="11"/>
        <color theme="0"/>
        <rFont val="Times New Roman"/>
        <family val="1"/>
      </rPr>
      <t xml:space="preserve">dav. </t>
    </r>
    <r>
      <rPr>
        <sz val="11"/>
        <rFont val="Times New Roman"/>
        <family val="1"/>
      </rPr>
      <t>Ottokraftstoffe</t>
    </r>
  </si>
  <si>
    <r>
      <rPr>
        <sz val="11"/>
        <color theme="0"/>
        <rFont val="Times New Roman"/>
        <family val="1"/>
      </rPr>
      <t>dav.</t>
    </r>
    <r>
      <rPr>
        <sz val="11"/>
        <rFont val="Times New Roman"/>
        <family val="1"/>
      </rPr>
      <t xml:space="preserve"> Dieselkraftstoffe</t>
    </r>
  </si>
  <si>
    <r>
      <rPr>
        <sz val="11"/>
        <color theme="0"/>
        <rFont val="Times New Roman"/>
        <family val="1"/>
      </rPr>
      <t>dav.</t>
    </r>
    <r>
      <rPr>
        <sz val="11"/>
        <rFont val="Times New Roman"/>
        <family val="1"/>
      </rPr>
      <t xml:space="preserve"> Heizöl schwer</t>
    </r>
  </si>
  <si>
    <r>
      <rPr>
        <sz val="11"/>
        <color theme="0"/>
        <rFont val="Times New Roman"/>
        <family val="1"/>
      </rPr>
      <t>dav.</t>
    </r>
    <r>
      <rPr>
        <sz val="11"/>
        <rFont val="Times New Roman"/>
        <family val="1"/>
      </rPr>
      <t xml:space="preserve"> Raffineriegas</t>
    </r>
  </si>
  <si>
    <r>
      <rPr>
        <sz val="11"/>
        <color theme="0"/>
        <rFont val="Times New Roman"/>
        <family val="1"/>
      </rPr>
      <t>dav.</t>
    </r>
    <r>
      <rPr>
        <sz val="11"/>
        <rFont val="Times New Roman"/>
        <family val="1"/>
      </rPr>
      <t xml:space="preserve"> Flüssiggas</t>
    </r>
  </si>
  <si>
    <r>
      <rPr>
        <sz val="11"/>
        <color theme="0"/>
        <rFont val="Times New Roman"/>
        <family val="1"/>
      </rPr>
      <t>dav.</t>
    </r>
    <r>
      <rPr>
        <sz val="11"/>
        <rFont val="Times New Roman"/>
        <family val="1"/>
      </rPr>
      <t xml:space="preserve"> Flugturbinenkraftstoff</t>
    </r>
  </si>
  <si>
    <r>
      <rPr>
        <sz val="11"/>
        <color theme="0"/>
        <rFont val="Times New Roman"/>
        <family val="1"/>
      </rPr>
      <t xml:space="preserve">dav. </t>
    </r>
    <r>
      <rPr>
        <sz val="11"/>
        <rFont val="Times New Roman"/>
        <family val="1"/>
      </rPr>
      <t>Petrolkoks</t>
    </r>
  </si>
  <si>
    <r>
      <rPr>
        <sz val="11"/>
        <color theme="0"/>
        <rFont val="Times New Roman"/>
        <family val="1"/>
      </rPr>
      <t xml:space="preserve">dav. </t>
    </r>
    <r>
      <rPr>
        <sz val="11"/>
        <rFont val="Times New Roman"/>
        <family val="1"/>
      </rPr>
      <t>Andere Mineralölprodukte</t>
    </r>
  </si>
  <si>
    <r>
      <rPr>
        <sz val="11"/>
        <color theme="0"/>
        <rFont val="Times New Roman"/>
        <family val="1"/>
      </rPr>
      <t xml:space="preserve">dav. </t>
    </r>
    <r>
      <rPr>
        <sz val="11"/>
        <rFont val="Times New Roman"/>
        <family val="1"/>
      </rPr>
      <t>Dieselkraftstoffe</t>
    </r>
  </si>
  <si>
    <r>
      <rPr>
        <sz val="11"/>
        <color theme="0"/>
        <rFont val="Times New Roman"/>
        <family val="1"/>
      </rPr>
      <t xml:space="preserve">dav. </t>
    </r>
    <r>
      <rPr>
        <sz val="11"/>
        <rFont val="Times New Roman"/>
        <family val="1"/>
      </rPr>
      <t>Heizöl schwer</t>
    </r>
  </si>
  <si>
    <r>
      <rPr>
        <sz val="11"/>
        <color theme="0"/>
        <rFont val="Times New Roman"/>
        <family val="1"/>
      </rPr>
      <t xml:space="preserve">dav. </t>
    </r>
    <r>
      <rPr>
        <sz val="11"/>
        <rFont val="Times New Roman"/>
        <family val="1"/>
      </rPr>
      <t>Raffineriegas</t>
    </r>
  </si>
  <si>
    <r>
      <rPr>
        <sz val="11"/>
        <color theme="0"/>
        <rFont val="Times New Roman"/>
        <family val="1"/>
      </rPr>
      <t xml:space="preserve">dav. </t>
    </r>
    <r>
      <rPr>
        <sz val="11"/>
        <rFont val="Times New Roman"/>
        <family val="1"/>
      </rPr>
      <t>Flüssiggas</t>
    </r>
  </si>
  <si>
    <r>
      <rPr>
        <sz val="11"/>
        <color theme="0"/>
        <rFont val="Times New Roman"/>
        <family val="1"/>
      </rPr>
      <t>dav.</t>
    </r>
    <r>
      <rPr>
        <sz val="11"/>
        <rFont val="Times New Roman"/>
        <family val="1"/>
      </rPr>
      <t xml:space="preserve"> Petrolkoks</t>
    </r>
  </si>
  <si>
    <t>Nettoaufkommen</t>
  </si>
  <si>
    <t>dar. Recycling</t>
  </si>
  <si>
    <r>
      <rPr>
        <sz val="11"/>
        <color theme="0"/>
        <rFont val="Times New Roman"/>
        <family val="1"/>
      </rPr>
      <t xml:space="preserve">dav. </t>
    </r>
    <r>
      <rPr>
        <sz val="11"/>
        <color theme="1"/>
        <rFont val="Times New Roman"/>
        <family val="1"/>
      </rPr>
      <t>dav.</t>
    </r>
    <r>
      <rPr>
        <sz val="11"/>
        <color theme="0"/>
        <rFont val="Times New Roman"/>
        <family val="1"/>
      </rPr>
      <t xml:space="preserve"> </t>
    </r>
    <r>
      <rPr>
        <sz val="11"/>
        <rFont val="Times New Roman"/>
        <family val="1"/>
      </rPr>
      <t>Heizöl leicht</t>
    </r>
  </si>
  <si>
    <r>
      <rPr>
        <sz val="11"/>
        <color theme="0"/>
        <rFont val="Times New Roman"/>
        <family val="1"/>
      </rPr>
      <t xml:space="preserve">dav. dav. </t>
    </r>
    <r>
      <rPr>
        <sz val="11"/>
        <color theme="1"/>
        <rFont val="Times New Roman"/>
        <family val="1"/>
      </rPr>
      <t xml:space="preserve">dav. </t>
    </r>
    <r>
      <rPr>
        <sz val="11"/>
        <rFont val="Times New Roman"/>
        <family val="1"/>
      </rPr>
      <t>Verarbeitendes Gewerbe</t>
    </r>
  </si>
  <si>
    <r>
      <rPr>
        <sz val="11"/>
        <color theme="0"/>
        <rFont val="Times New Roman"/>
        <family val="1"/>
      </rPr>
      <t xml:space="preserve">dav. dav. </t>
    </r>
    <r>
      <rPr>
        <sz val="11"/>
        <rFont val="Times New Roman"/>
        <family val="1"/>
      </rPr>
      <t>Heizöl schwer</t>
    </r>
  </si>
  <si>
    <r>
      <rPr>
        <sz val="11"/>
        <color theme="0"/>
        <rFont val="Times New Roman"/>
        <family val="1"/>
      </rPr>
      <t xml:space="preserve">dav. </t>
    </r>
    <r>
      <rPr>
        <sz val="11"/>
        <rFont val="Times New Roman"/>
        <family val="1"/>
      </rPr>
      <t>dav. Ottokraftstoffe</t>
    </r>
  </si>
  <si>
    <r>
      <rPr>
        <sz val="11"/>
        <color theme="0"/>
        <rFont val="Times New Roman"/>
        <family val="1"/>
      </rPr>
      <t xml:space="preserve">dav. dav. </t>
    </r>
    <r>
      <rPr>
        <sz val="11"/>
        <rFont val="Times New Roman"/>
        <family val="1"/>
      </rPr>
      <t>Dieselkraftstoffe</t>
    </r>
  </si>
  <si>
    <r>
      <rPr>
        <sz val="11"/>
        <color theme="0"/>
        <rFont val="Times New Roman"/>
        <family val="1"/>
      </rPr>
      <t>dav.</t>
    </r>
    <r>
      <rPr>
        <sz val="11"/>
        <rFont val="Times New Roman"/>
        <family val="1"/>
      </rPr>
      <t xml:space="preserve"> Sonstige Mineralölprodukte insgesamt</t>
    </r>
  </si>
  <si>
    <r>
      <rPr>
        <sz val="11"/>
        <color theme="0"/>
        <rFont val="Times New Roman"/>
        <family val="1"/>
      </rPr>
      <t>dav.</t>
    </r>
    <r>
      <rPr>
        <sz val="11"/>
        <rFont val="Times New Roman"/>
        <family val="1"/>
      </rPr>
      <t xml:space="preserve"> dar. Flüssiggas</t>
    </r>
  </si>
  <si>
    <r>
      <rPr>
        <sz val="11"/>
        <color theme="0"/>
        <rFont val="Times New Roman"/>
        <family val="1"/>
      </rPr>
      <t xml:space="preserve">dav. dar. </t>
    </r>
    <r>
      <rPr>
        <sz val="11"/>
        <rFont val="Times New Roman"/>
        <family val="1"/>
      </rPr>
      <t>Raffineriegas</t>
    </r>
  </si>
  <si>
    <t>dar. Rohbenzin</t>
  </si>
  <si>
    <r>
      <rPr>
        <sz val="11"/>
        <color theme="0"/>
        <rFont val="Times New Roman"/>
        <family val="1"/>
      </rPr>
      <t xml:space="preserve">dar. </t>
    </r>
    <r>
      <rPr>
        <sz val="11"/>
        <rFont val="Times New Roman"/>
        <family val="1"/>
      </rPr>
      <t>Bitumen</t>
    </r>
  </si>
  <si>
    <r>
      <rPr>
        <sz val="11"/>
        <color theme="0"/>
        <rFont val="Times New Roman"/>
        <family val="1"/>
      </rPr>
      <t xml:space="preserve">dar. </t>
    </r>
    <r>
      <rPr>
        <sz val="11"/>
        <rFont val="Times New Roman"/>
        <family val="1"/>
      </rPr>
      <t>Heizöl leicht</t>
    </r>
  </si>
  <si>
    <t>Flug-
turbinen-
kraftstoffe</t>
  </si>
  <si>
    <t>Otto-
kraftstoffe</t>
  </si>
  <si>
    <t>Verbrauch in Bayern Heizöl leicht</t>
  </si>
  <si>
    <t>Verbrauch in Bayern Heizöl schwer</t>
  </si>
  <si>
    <t>Inländische Gewinnung (Braunkohle)</t>
  </si>
  <si>
    <t>Hart-
braunkohle</t>
  </si>
  <si>
    <t>1) Für 1970 bis 1980 einschl. Deutsche Bahn AG.</t>
  </si>
  <si>
    <t>1) In den Jahren 1970 und 1975 einschl. Gaswerke.</t>
  </si>
  <si>
    <t>dav. Verarbeitendes Gewerbe</t>
  </si>
  <si>
    <r>
      <rPr>
        <sz val="11"/>
        <color theme="0"/>
        <rFont val="Times New Roman"/>
        <family val="1"/>
      </rPr>
      <t>dav.</t>
    </r>
    <r>
      <rPr>
        <sz val="11"/>
        <rFont val="Times New Roman"/>
        <family val="1"/>
      </rPr>
      <t xml:space="preserve"> Haushalte und übrige Verbraucher</t>
    </r>
  </si>
  <si>
    <t>dar. Windkraft</t>
  </si>
  <si>
    <r>
      <rPr>
        <sz val="11"/>
        <color theme="0"/>
        <rFont val="Times New Roman"/>
        <family val="1"/>
      </rPr>
      <t xml:space="preserve">dar. </t>
    </r>
    <r>
      <rPr>
        <sz val="11"/>
        <rFont val="Times New Roman"/>
        <family val="1"/>
      </rPr>
      <t>Biomasse</t>
    </r>
  </si>
  <si>
    <r>
      <rPr>
        <sz val="11"/>
        <color theme="0"/>
        <rFont val="Times New Roman"/>
        <family val="1"/>
      </rPr>
      <t xml:space="preserve">dar. </t>
    </r>
    <r>
      <rPr>
        <sz val="11"/>
        <rFont val="Times New Roman"/>
        <family val="1"/>
      </rPr>
      <t>Photovoltaik</t>
    </r>
  </si>
  <si>
    <t>2) Fahrstrom für Schienenverkehr.</t>
  </si>
  <si>
    <r>
      <t>Gase</t>
    </r>
    <r>
      <rPr>
        <i/>
        <vertAlign val="superscript"/>
        <sz val="10"/>
        <rFont val="Arial"/>
        <family val="2"/>
      </rPr>
      <t>2)</t>
    </r>
  </si>
  <si>
    <t>Erneuer-
bare Ener-
gieträger</t>
  </si>
  <si>
    <t>Energie-
träger insgesamt</t>
  </si>
  <si>
    <t>Erneuerb.
Energie-
träger</t>
  </si>
  <si>
    <t>Lauf- u. Speicherw.</t>
  </si>
  <si>
    <t>Wind-
kraft</t>
  </si>
  <si>
    <r>
      <t>Kohle (roh) und Steinkohlen-
briketts</t>
    </r>
    <r>
      <rPr>
        <i/>
        <vertAlign val="superscript"/>
        <sz val="10"/>
        <rFont val="Arial"/>
        <family val="2"/>
      </rPr>
      <t>1)</t>
    </r>
  </si>
  <si>
    <r>
      <t>Stein-
kohlen</t>
    </r>
    <r>
      <rPr>
        <i/>
        <vertAlign val="superscript"/>
        <sz val="10"/>
        <rFont val="Arial"/>
        <family val="2"/>
      </rPr>
      <t>1)</t>
    </r>
  </si>
  <si>
    <t>Erläuterungen zu den Bilanzübersichten und Tabellen</t>
  </si>
  <si>
    <t>–</t>
  </si>
  <si>
    <t>r</t>
  </si>
  <si>
    <t>x</t>
  </si>
  <si>
    <t>= berichtigtes Ergebnis</t>
  </si>
  <si>
    <t>= Tabellenfach gesperrt, da Aussage nicht sinnvoll</t>
  </si>
  <si>
    <t>= mehr als nichts, aber weniger als die Hälfte der kleinsten in der Tabelle nachgewiesenen Einheit</t>
  </si>
  <si>
    <t>= nichts vorhanden oder keine Veränderung</t>
  </si>
  <si>
    <t>= systembedingt nicht belegt</t>
  </si>
  <si>
    <t>= Zahlenwert unbekannt, geheimzuhalten oder nicht rechenbar</t>
  </si>
  <si>
    <t>= Angabe fällt später an</t>
  </si>
  <si>
    <r>
      <t>Steinkohlen</t>
    </r>
    <r>
      <rPr>
        <vertAlign val="superscript"/>
        <sz val="11"/>
        <rFont val="Times New Roman"/>
        <family val="1"/>
      </rPr>
      <t>1)</t>
    </r>
  </si>
  <si>
    <r>
      <t>Braunkohlen</t>
    </r>
    <r>
      <rPr>
        <vertAlign val="superscript"/>
        <sz val="11"/>
        <rFont val="Times New Roman"/>
        <family val="1"/>
      </rPr>
      <t>1)</t>
    </r>
  </si>
  <si>
    <r>
      <t>Braunkohlenbriketts</t>
    </r>
    <r>
      <rPr>
        <vertAlign val="superscript"/>
        <sz val="11"/>
        <rFont val="Times New Roman"/>
        <family val="1"/>
      </rPr>
      <t>1)</t>
    </r>
  </si>
  <si>
    <r>
      <t>Andere Braunkohlenprodukte</t>
    </r>
    <r>
      <rPr>
        <vertAlign val="superscript"/>
        <sz val="11"/>
        <rFont val="Times New Roman"/>
        <family val="1"/>
      </rPr>
      <t>1)</t>
    </r>
  </si>
  <si>
    <t>Heizwert (kJoule)</t>
  </si>
  <si>
    <t>1) Stromerzeugungsanlagen der allgemeinen Versorgung und sonstige Einspeiser in die Netze der allgemeinen Versorgung.</t>
  </si>
  <si>
    <r>
      <rPr>
        <sz val="11"/>
        <color theme="0"/>
        <rFont val="Times"/>
        <family val="1"/>
      </rPr>
      <t>dav.</t>
    </r>
    <r>
      <rPr>
        <sz val="11"/>
        <rFont val="Times"/>
        <family val="1"/>
      </rPr>
      <t xml:space="preserve"> Erdgas</t>
    </r>
  </si>
  <si>
    <r>
      <rPr>
        <sz val="11"/>
        <color theme="0"/>
        <rFont val="Times"/>
        <family val="1"/>
      </rPr>
      <t xml:space="preserve">dav. </t>
    </r>
    <r>
      <rPr>
        <sz val="11"/>
        <rFont val="Times"/>
        <family val="1"/>
      </rPr>
      <t>dav. Allgemeine Versorgung</t>
    </r>
    <r>
      <rPr>
        <vertAlign val="superscript"/>
        <sz val="11"/>
        <rFont val="Times"/>
        <family val="1"/>
      </rPr>
      <t>1)</t>
    </r>
  </si>
  <si>
    <r>
      <rPr>
        <sz val="11"/>
        <color theme="0"/>
        <rFont val="Times"/>
        <family val="1"/>
      </rPr>
      <t xml:space="preserve">dav. dav. </t>
    </r>
    <r>
      <rPr>
        <sz val="11"/>
        <rFont val="Times"/>
        <family val="1"/>
      </rPr>
      <t>Industrie</t>
    </r>
  </si>
  <si>
    <r>
      <t>dav. Verarbeitendes Gewerbe</t>
    </r>
    <r>
      <rPr>
        <vertAlign val="superscript"/>
        <sz val="11"/>
        <rFont val="Times"/>
        <family val="1"/>
      </rPr>
      <t>1)</t>
    </r>
  </si>
  <si>
    <r>
      <rPr>
        <sz val="11"/>
        <color theme="0"/>
        <rFont val="Times"/>
        <family val="1"/>
      </rPr>
      <t xml:space="preserve">dav. </t>
    </r>
    <r>
      <rPr>
        <sz val="11"/>
        <rFont val="Times"/>
        <family val="1"/>
      </rPr>
      <t>Verkehr</t>
    </r>
    <r>
      <rPr>
        <vertAlign val="superscript"/>
        <sz val="11"/>
        <rFont val="Times"/>
        <family val="1"/>
      </rPr>
      <t>2)</t>
    </r>
  </si>
  <si>
    <t>Gesamtaufkommen [=Bruttoverbrauch]</t>
  </si>
  <si>
    <t>Bezüge abzüglich Lieferungen</t>
  </si>
  <si>
    <r>
      <t xml:space="preserve">Mio m³ </t>
    </r>
    <r>
      <rPr>
        <i/>
        <vertAlign val="superscript"/>
        <sz val="10"/>
        <rFont val="Arial"/>
        <family val="2"/>
      </rPr>
      <t>1)</t>
    </r>
  </si>
  <si>
    <r>
      <t xml:space="preserve">Mio m³ </t>
    </r>
    <r>
      <rPr>
        <i/>
        <vertAlign val="superscript"/>
        <sz val="10"/>
        <rFont val="Arial"/>
        <family val="2"/>
      </rPr>
      <t>2)</t>
    </r>
  </si>
  <si>
    <r>
      <rPr>
        <sz val="11"/>
        <color theme="0"/>
        <rFont val="Times New Roman"/>
        <family val="1"/>
      </rPr>
      <t>dav.</t>
    </r>
    <r>
      <rPr>
        <sz val="11"/>
        <rFont val="Times New Roman"/>
        <family val="1"/>
      </rPr>
      <t xml:space="preserve"> Sonstige Verbraucher</t>
    </r>
  </si>
  <si>
    <r>
      <t>Speicherentnahme</t>
    </r>
    <r>
      <rPr>
        <vertAlign val="superscript"/>
        <sz val="11"/>
        <rFont val="Times New Roman"/>
        <family val="1"/>
      </rPr>
      <t>2)</t>
    </r>
  </si>
  <si>
    <r>
      <t>Speichereinspeisung</t>
    </r>
    <r>
      <rPr>
        <vertAlign val="superscript"/>
        <sz val="11"/>
        <rFont val="Times New Roman"/>
        <family val="1"/>
      </rPr>
      <t>2)</t>
    </r>
  </si>
  <si>
    <t>2) Jeweils Speichersaldo.</t>
  </si>
  <si>
    <r>
      <t>Erdgas</t>
    </r>
    <r>
      <rPr>
        <i/>
        <vertAlign val="superscript"/>
        <sz val="10"/>
        <rFont val="Arial"/>
        <family val="2"/>
      </rPr>
      <t>1)</t>
    </r>
  </si>
  <si>
    <r>
      <t>Sonstige Gase</t>
    </r>
    <r>
      <rPr>
        <i/>
        <vertAlign val="superscript"/>
        <sz val="10"/>
        <rFont val="Arial"/>
        <family val="2"/>
      </rPr>
      <t>2)</t>
    </r>
  </si>
  <si>
    <r>
      <t xml:space="preserve">Mio m³ </t>
    </r>
    <r>
      <rPr>
        <i/>
        <vertAlign val="superscript"/>
        <sz val="10"/>
        <rFont val="Arial"/>
        <family val="2"/>
      </rPr>
      <t>5)</t>
    </r>
  </si>
  <si>
    <t>1) Einschl. Raffineriegas.</t>
  </si>
  <si>
    <t>2) Stadtgas und Klärgas zur Abgabe an öffentliche Versorgung.</t>
  </si>
  <si>
    <r>
      <t>Kraftwerke, Heizwerke</t>
    </r>
    <r>
      <rPr>
        <i/>
        <vertAlign val="superscript"/>
        <sz val="10"/>
        <rFont val="Arial"/>
        <family val="2"/>
      </rPr>
      <t>2)</t>
    </r>
  </si>
  <si>
    <r>
      <t xml:space="preserve">Mio m³ </t>
    </r>
    <r>
      <rPr>
        <i/>
        <vertAlign val="superscript"/>
        <sz val="10"/>
        <rFont val="Arial"/>
        <family val="2"/>
      </rPr>
      <t>4)</t>
    </r>
  </si>
  <si>
    <r>
      <t xml:space="preserve">Mio m³ </t>
    </r>
    <r>
      <rPr>
        <i/>
        <vertAlign val="superscript"/>
        <sz val="10"/>
        <rFont val="Arial"/>
        <family val="2"/>
      </rPr>
      <t>3)</t>
    </r>
  </si>
  <si>
    <t>3) Bis 1972 Ferngassaldo (Austausch über Landesgrenzen und Speicherentnahme).</t>
  </si>
  <si>
    <t>1) Bis 1987 einschl. Raffineriegas.</t>
  </si>
  <si>
    <t>4) Einschl. statistische Differenzen; bis 1972 einschl. Speichereinspeisung.</t>
  </si>
  <si>
    <r>
      <t>Verarb. Gewerbe</t>
    </r>
    <r>
      <rPr>
        <i/>
        <vertAlign val="superscript"/>
        <sz val="10"/>
        <rFont val="Arial"/>
        <family val="2"/>
      </rPr>
      <t>1)</t>
    </r>
  </si>
  <si>
    <t>Handel und Kleingew.</t>
  </si>
  <si>
    <t>3) Ab 1994 einschl. industrielle Kleinbetriebe mit i.Allg. unter 20 Beschäftigten.</t>
  </si>
  <si>
    <r>
      <t>Verarb.
Gewerbe</t>
    </r>
    <r>
      <rPr>
        <i/>
        <vertAlign val="superscript"/>
        <sz val="10"/>
        <rFont val="Arial"/>
        <family val="2"/>
      </rPr>
      <t>1)</t>
    </r>
  </si>
  <si>
    <t>3) Einschl. statistische Differenzen.</t>
  </si>
  <si>
    <t>Öffentl. Ein-
richtungen</t>
  </si>
  <si>
    <t>Primärenergieverbrauch von Fertigprodukten</t>
  </si>
  <si>
    <t>Raffinerieproduktion</t>
  </si>
  <si>
    <t>dav. Rohbenzin</t>
  </si>
  <si>
    <r>
      <rPr>
        <sz val="11"/>
        <color theme="0"/>
        <rFont val="Times New Roman"/>
        <family val="1"/>
      </rPr>
      <t>dav.</t>
    </r>
    <r>
      <rPr>
        <sz val="11"/>
        <rFont val="Times New Roman"/>
        <family val="1"/>
      </rPr>
      <t xml:space="preserve"> Heizöl leicht</t>
    </r>
  </si>
  <si>
    <r>
      <rPr>
        <sz val="11"/>
        <color theme="0"/>
        <rFont val="Times New Roman"/>
        <family val="1"/>
      </rPr>
      <t xml:space="preserve">dav. </t>
    </r>
    <r>
      <rPr>
        <sz val="11"/>
        <rFont val="Times New Roman"/>
        <family val="1"/>
      </rPr>
      <t>Heizöl leicht</t>
    </r>
  </si>
  <si>
    <r>
      <rPr>
        <sz val="11"/>
        <color theme="0"/>
        <rFont val="Times New Roman"/>
        <family val="1"/>
      </rPr>
      <t>dar.</t>
    </r>
    <r>
      <rPr>
        <sz val="11"/>
        <rFont val="Times New Roman"/>
        <family val="1"/>
      </rPr>
      <t xml:space="preserve"> Heizöl</t>
    </r>
  </si>
  <si>
    <r>
      <t>Nichtenergetischer Verbrauch</t>
    </r>
    <r>
      <rPr>
        <vertAlign val="superscript"/>
        <sz val="11"/>
        <rFont val="Times New Roman"/>
        <family val="1"/>
      </rPr>
      <t>1)</t>
    </r>
  </si>
  <si>
    <r>
      <rPr>
        <sz val="11"/>
        <color theme="0"/>
        <rFont val="Times New Roman"/>
        <family val="1"/>
      </rPr>
      <t xml:space="preserve">dav. dav. dav. </t>
    </r>
    <r>
      <rPr>
        <sz val="11"/>
        <rFont val="Times New Roman"/>
        <family val="1"/>
      </rPr>
      <t>Wärmekraftwerke der allg. Versorgung, Heizwerke</t>
    </r>
  </si>
  <si>
    <t>dav. Kraftstoffe insgesamt</t>
  </si>
  <si>
    <r>
      <rPr>
        <sz val="11"/>
        <color theme="0"/>
        <rFont val="Times New Roman"/>
        <family val="1"/>
      </rPr>
      <t xml:space="preserve">dav. </t>
    </r>
    <r>
      <rPr>
        <sz val="11"/>
        <rFont val="Times New Roman"/>
        <family val="1"/>
      </rPr>
      <t>Heizöl insgesamt</t>
    </r>
  </si>
  <si>
    <t>dav. Gewinnung Erdöl (roh) in Bayern</t>
  </si>
  <si>
    <r>
      <t>Verluste</t>
    </r>
    <r>
      <rPr>
        <vertAlign val="superscript"/>
        <sz val="11"/>
        <rFont val="Times New Roman"/>
        <family val="1"/>
      </rPr>
      <t>3)</t>
    </r>
  </si>
  <si>
    <r>
      <t>dav. Verarbeitendes Gewerbe</t>
    </r>
    <r>
      <rPr>
        <vertAlign val="superscript"/>
        <sz val="11"/>
        <rFont val="Times New Roman"/>
        <family val="1"/>
      </rPr>
      <t>4)</t>
    </r>
  </si>
  <si>
    <r>
      <rPr>
        <sz val="11"/>
        <color theme="0"/>
        <rFont val="Times New Roman"/>
        <family val="1"/>
      </rPr>
      <t>dav.</t>
    </r>
    <r>
      <rPr>
        <sz val="11"/>
        <rFont val="Times New Roman"/>
        <family val="1"/>
      </rPr>
      <t xml:space="preserve"> Kraftwerke, Heizwerke</t>
    </r>
    <r>
      <rPr>
        <vertAlign val="superscript"/>
        <sz val="11"/>
        <rFont val="Times New Roman"/>
        <family val="1"/>
      </rPr>
      <t>5)</t>
    </r>
  </si>
  <si>
    <t>Erneuerbare</t>
  </si>
  <si>
    <t>Übrige Energieträger</t>
  </si>
  <si>
    <t>PEV Bayern</t>
  </si>
  <si>
    <r>
      <rPr>
        <sz val="11"/>
        <color theme="0"/>
        <rFont val="Times New Roman"/>
        <family val="1"/>
      </rPr>
      <t xml:space="preserve">dar. </t>
    </r>
    <r>
      <rPr>
        <sz val="11"/>
        <rFont val="Times New Roman"/>
        <family val="1"/>
      </rPr>
      <t>Wasserkraft</t>
    </r>
    <r>
      <rPr>
        <vertAlign val="superscript"/>
        <sz val="11"/>
        <rFont val="Times New Roman"/>
        <family val="1"/>
      </rPr>
      <t>3)</t>
    </r>
  </si>
  <si>
    <r>
      <rPr>
        <sz val="11"/>
        <color theme="0"/>
        <rFont val="Times New Roman"/>
        <family val="1"/>
      </rPr>
      <t xml:space="preserve">dar. </t>
    </r>
    <r>
      <rPr>
        <sz val="11"/>
        <rFont val="Times New Roman"/>
        <family val="1"/>
      </rPr>
      <t>Hausmüll</t>
    </r>
    <r>
      <rPr>
        <vertAlign val="superscript"/>
        <sz val="11"/>
        <rFont val="Times New Roman"/>
        <family val="1"/>
      </rPr>
      <t>4)</t>
    </r>
  </si>
  <si>
    <t>4) Nur Erzeugung aus biogenem Anteil des Hausmülls (ca. 50%).</t>
  </si>
  <si>
    <t>Mrd kWh</t>
  </si>
  <si>
    <r>
      <t>Bruttostromerzeugung in Bayern</t>
    </r>
    <r>
      <rPr>
        <i/>
        <vertAlign val="superscript"/>
        <sz val="10"/>
        <rFont val="Arial"/>
        <family val="2"/>
      </rPr>
      <t>1)</t>
    </r>
  </si>
  <si>
    <t>1) Zu Vergleichszwecken mit der Bundesebene orientieren sich die Energieträgeraufteilung und die Einheit (Mrd kWh) an den Vorgaben der AG Energiebilanzen e.V.</t>
  </si>
  <si>
    <t>Mineralöl-
produkte</t>
  </si>
  <si>
    <t>Übrige Energie-träger</t>
  </si>
  <si>
    <t>Erneuer-bare</t>
  </si>
  <si>
    <t>Wasser-kraft</t>
  </si>
  <si>
    <r>
      <t>Steinkohlen</t>
    </r>
    <r>
      <rPr>
        <i/>
        <vertAlign val="superscript"/>
        <sz val="10"/>
        <rFont val="Arial"/>
        <family val="2"/>
      </rPr>
      <t>2)</t>
    </r>
  </si>
  <si>
    <t>nachrichtlich: Bruttostromerzeugung aus</t>
  </si>
  <si>
    <t>2) 1997 bis 2002 einschl. Petrolkoks.</t>
  </si>
  <si>
    <r>
      <rPr>
        <sz val="9"/>
        <color theme="0"/>
        <rFont val="Times New Roman"/>
        <family val="1"/>
      </rPr>
      <t xml:space="preserve">1) </t>
    </r>
    <r>
      <rPr>
        <sz val="9"/>
        <rFont val="Times New Roman"/>
        <family val="1"/>
      </rPr>
      <t>ab 2000 einschl. Kraftwerke der DB Energie AG.</t>
    </r>
  </si>
  <si>
    <r>
      <t>SO</t>
    </r>
    <r>
      <rPr>
        <i/>
        <vertAlign val="subscript"/>
        <sz val="10"/>
        <rFont val="Arial"/>
        <family val="2"/>
      </rPr>
      <t>2</t>
    </r>
    <r>
      <rPr>
        <i/>
        <sz val="10"/>
        <rFont val="Arial"/>
        <family val="2"/>
      </rPr>
      <t>-Emissionen insgesamt</t>
    </r>
  </si>
  <si>
    <r>
      <t>NO</t>
    </r>
    <r>
      <rPr>
        <i/>
        <vertAlign val="subscript"/>
        <sz val="10"/>
        <rFont val="Arial"/>
        <family val="2"/>
      </rPr>
      <t>2</t>
    </r>
    <r>
      <rPr>
        <i/>
        <sz val="10"/>
        <rFont val="Arial"/>
        <family val="2"/>
      </rPr>
      <t>-Emissionen insgesamt</t>
    </r>
  </si>
  <si>
    <r>
      <t>CO</t>
    </r>
    <r>
      <rPr>
        <i/>
        <vertAlign val="subscript"/>
        <sz val="10"/>
        <rFont val="Arial"/>
        <family val="2"/>
      </rPr>
      <t>2</t>
    </r>
    <r>
      <rPr>
        <i/>
        <sz val="10"/>
        <rFont val="Arial"/>
        <family val="2"/>
      </rPr>
      <t>-Emissionen insgesamt</t>
    </r>
  </si>
  <si>
    <r>
      <t>SO</t>
    </r>
    <r>
      <rPr>
        <i/>
        <vertAlign val="subscript"/>
        <sz val="10"/>
        <rFont val="Arial"/>
        <family val="2"/>
      </rPr>
      <t>2</t>
    </r>
    <r>
      <rPr>
        <i/>
        <sz val="10"/>
        <rFont val="Arial"/>
        <family val="2"/>
      </rPr>
      <t>-Emissionen pro erzeugter kWh</t>
    </r>
  </si>
  <si>
    <r>
      <t>NO</t>
    </r>
    <r>
      <rPr>
        <i/>
        <vertAlign val="subscript"/>
        <sz val="10"/>
        <rFont val="Arial"/>
        <family val="2"/>
      </rPr>
      <t>2</t>
    </r>
    <r>
      <rPr>
        <i/>
        <sz val="10"/>
        <rFont val="Arial"/>
        <family val="2"/>
      </rPr>
      <t>-Emissionen pro erzeugter kWh</t>
    </r>
  </si>
  <si>
    <r>
      <t>CO</t>
    </r>
    <r>
      <rPr>
        <i/>
        <vertAlign val="subscript"/>
        <sz val="10"/>
        <rFont val="Arial"/>
        <family val="2"/>
      </rPr>
      <t>2</t>
    </r>
    <r>
      <rPr>
        <i/>
        <sz val="10"/>
        <rFont val="Arial"/>
        <family val="2"/>
      </rPr>
      <t>-Emissionen pro erzeugter kWh</t>
    </r>
  </si>
  <si>
    <r>
      <t>2009</t>
    </r>
    <r>
      <rPr>
        <vertAlign val="superscript"/>
        <sz val="11"/>
        <rFont val="Times New Roman"/>
        <family val="1"/>
      </rPr>
      <t>2)</t>
    </r>
  </si>
  <si>
    <t>2) Erhebung zu den "Emissionen der Kraft- und Heizwerke in Bayern" wird seit 2008 nur noch alle drei Jahre durchgeführt.</t>
  </si>
  <si>
    <t>3) Einschl. Pumpspeicher.</t>
  </si>
  <si>
    <r>
      <t>Wasserkraft</t>
    </r>
    <r>
      <rPr>
        <i/>
        <vertAlign val="superscript"/>
        <sz val="10"/>
        <rFont val="Arial"/>
        <family val="2"/>
      </rPr>
      <t>3)</t>
    </r>
  </si>
  <si>
    <t>3) Ab 1998 einschl. Pumpspeicher. Für die Vorjahre wegen mangelnder statistischer Unterlagen fraglich.</t>
  </si>
  <si>
    <t>2) Einschl. Erdgas, Biogas, Deponiegas.</t>
  </si>
  <si>
    <r>
      <t>Mineralöle und
Mineralöl-produkte</t>
    </r>
    <r>
      <rPr>
        <i/>
        <vertAlign val="superscript"/>
        <sz val="10"/>
        <rFont val="Arial"/>
        <family val="2"/>
      </rPr>
      <t>1)</t>
    </r>
  </si>
  <si>
    <t>Mineralöle und
Mineralöl-produkte</t>
  </si>
  <si>
    <r>
      <t>Sonstige Energie-träger</t>
    </r>
    <r>
      <rPr>
        <i/>
        <vertAlign val="superscript"/>
        <sz val="10"/>
        <rFont val="Arial"/>
        <family val="2"/>
      </rPr>
      <t>2)</t>
    </r>
  </si>
  <si>
    <t>2) Dar. nicht biogene Abfälle.</t>
  </si>
  <si>
    <r>
      <rPr>
        <sz val="11"/>
        <color theme="0"/>
        <rFont val="Times New Roman"/>
        <family val="1"/>
      </rPr>
      <t>dav. dav. dav.</t>
    </r>
    <r>
      <rPr>
        <sz val="11"/>
        <rFont val="Times New Roman"/>
        <family val="1"/>
      </rPr>
      <t xml:space="preserve"> Haushalte und übrige Verbraucher</t>
    </r>
  </si>
  <si>
    <t>Haushalte und übrige Ver-braucher</t>
  </si>
  <si>
    <r>
      <t>Verarbeitendes Gewerbe</t>
    </r>
    <r>
      <rPr>
        <i/>
        <vertAlign val="superscript"/>
        <sz val="10"/>
        <rFont val="Arial"/>
        <family val="2"/>
      </rPr>
      <t>1)</t>
    </r>
  </si>
  <si>
    <t>1) Ohne Gesamteinsätze für Stromerzeugung. Ab 1995 nur noch Ausweis des Verbrauchs der Betriebe mit i.Allg. 20 und mehr Beschäftigten.</t>
  </si>
  <si>
    <t xml:space="preserve">2) Ab 1995 einschl. des Verbrauchs der industriellen Kleinbetriebe mit i.Allg. unter 20 Beschäftigten. </t>
  </si>
  <si>
    <r>
      <t>Mineralöle und  Mineralölprodukte</t>
    </r>
    <r>
      <rPr>
        <i/>
        <vertAlign val="superscript"/>
        <sz val="6"/>
        <rFont val="AGaramond"/>
      </rPr>
      <t>1)</t>
    </r>
  </si>
  <si>
    <r>
      <t>Heizwerke</t>
    </r>
    <r>
      <rPr>
        <vertAlign val="superscript"/>
        <sz val="7"/>
        <rFont val="AGaramond"/>
      </rPr>
      <t>2)</t>
    </r>
  </si>
  <si>
    <r>
      <t>Heizwerke</t>
    </r>
    <r>
      <rPr>
        <vertAlign val="superscript"/>
        <sz val="7"/>
        <rFont val="AGaramond"/>
      </rPr>
      <t>3)</t>
    </r>
  </si>
  <si>
    <r>
      <t>Verarbeitendes Gewerbe insgesamt</t>
    </r>
    <r>
      <rPr>
        <vertAlign val="superscript"/>
        <sz val="7"/>
        <rFont val="AGaramond"/>
      </rPr>
      <t xml:space="preserve">4) </t>
    </r>
  </si>
  <si>
    <r>
      <t>Haushalte und übrige Verbraucher</t>
    </r>
    <r>
      <rPr>
        <vertAlign val="superscript"/>
        <sz val="7"/>
        <rFont val="AGaramond"/>
      </rPr>
      <t>5)</t>
    </r>
  </si>
  <si>
    <t>3) Werte teilweise geschätzt.</t>
  </si>
  <si>
    <r>
      <t>Heizöl</t>
    </r>
    <r>
      <rPr>
        <i/>
        <vertAlign val="superscript"/>
        <sz val="10"/>
        <rFont val="Arial"/>
        <family val="2"/>
      </rPr>
      <t>1)</t>
    </r>
  </si>
  <si>
    <t xml:space="preserve">1) Werte teilweise geschätzt. </t>
  </si>
  <si>
    <t>1) Einschl. Einspeisung in die Netze der allgemeinen Versorgung.</t>
  </si>
  <si>
    <r>
      <t>Erneuerbare Energie-träger</t>
    </r>
    <r>
      <rPr>
        <i/>
        <vertAlign val="superscript"/>
        <sz val="10"/>
        <rFont val="Arial"/>
        <family val="2"/>
      </rPr>
      <t>3)</t>
    </r>
  </si>
  <si>
    <t>Sonst. Ver-
braucher</t>
  </si>
  <si>
    <r>
      <t>Sonst. Ver-
braucher</t>
    </r>
    <r>
      <rPr>
        <i/>
        <vertAlign val="superscript"/>
        <sz val="10"/>
        <rFont val="Arial"/>
        <family val="2"/>
      </rPr>
      <t>3)</t>
    </r>
  </si>
  <si>
    <t>Mengeneinheit</t>
  </si>
  <si>
    <t>1) Dieser Durchschnitt gilt für die Gesamtförderung bzw. Produktion.</t>
  </si>
  <si>
    <t>Haushalte und übr. Verbraucher</t>
  </si>
  <si>
    <r>
      <t>Haushalte und übr. Verbraucher</t>
    </r>
    <r>
      <rPr>
        <i/>
        <vertAlign val="superscript"/>
        <sz val="10"/>
        <rFont val="Arial"/>
        <family val="2"/>
      </rPr>
      <t>2)</t>
    </r>
  </si>
  <si>
    <t>Abschnitt 2: Gase</t>
  </si>
  <si>
    <t>Kapitel A: Erläuterungen zur Energiebilanz</t>
  </si>
  <si>
    <t>Kapitel B: Energiebilanz Bayern</t>
  </si>
  <si>
    <t>Kapitel C: Struktur des Primär- und Endenergieverbrauchs</t>
  </si>
  <si>
    <t>In den nachfolgenden Tabellen sind Rundungsdifferenzen in den Summen möglich.</t>
  </si>
  <si>
    <t> Kohle (roh)</t>
  </si>
  <si>
    <t> Briketts</t>
  </si>
  <si>
    <t> Koks u.a. Stein-  kohlenprodukte</t>
  </si>
  <si>
    <t> Hartbraunkohle</t>
  </si>
  <si>
    <t> Briketts u.a.  Braunkohlen-  produkte</t>
  </si>
  <si>
    <t> Erdöl   (roh)</t>
  </si>
  <si>
    <t> Rohbenzin</t>
  </si>
  <si>
    <t> Ottokraftstoffe</t>
  </si>
  <si>
    <t> Dieselkraftstoffe</t>
  </si>
  <si>
    <t> Flugturbinen-  kraftstoffe</t>
  </si>
  <si>
    <t> Heizöl leicht</t>
  </si>
  <si>
    <t> Heizöl schwer</t>
  </si>
  <si>
    <t> Petrolkoks</t>
  </si>
  <si>
    <t> Andere  Mineralöl-  produkte</t>
  </si>
  <si>
    <t> Flüssiggas</t>
  </si>
  <si>
    <t> Raffineriegas</t>
  </si>
  <si>
    <t> Kokereigas,  Stadtgas</t>
  </si>
  <si>
    <t> Erdgas</t>
  </si>
  <si>
    <t> Wasserkraft</t>
  </si>
  <si>
    <t> Klärgas und  andere Biogase</t>
  </si>
  <si>
    <t> Feste Biomasse</t>
  </si>
  <si>
    <t> Abfälle</t>
  </si>
  <si>
    <t> Sonstige</t>
  </si>
  <si>
    <t> Kernenergie</t>
  </si>
  <si>
    <t> Strom</t>
  </si>
  <si>
    <t> Fernwärme</t>
  </si>
  <si>
    <t> Energieträger  insgesamt</t>
  </si>
  <si>
    <t>Mio m³</t>
  </si>
  <si>
    <t> Zeile</t>
  </si>
  <si>
    <t>2) Einschl. Einsatz für ungekoppelte Wärmeerzeugung in HKW.</t>
  </si>
  <si>
    <t>3) Einschl. ungekoppelte Wärmeerzeugung in HKW.</t>
  </si>
  <si>
    <t>5) Darunter Gewerbe, Handel, Dienstleistungen.</t>
  </si>
  <si>
    <r>
      <t> Zeile</t>
    </r>
    <r>
      <rPr>
        <i/>
        <vertAlign val="superscript"/>
        <sz val="7"/>
        <rFont val="Arial"/>
        <family val="2"/>
      </rPr>
      <t>1)</t>
    </r>
  </si>
  <si>
    <t> Klärgas</t>
  </si>
  <si>
    <t> Biogene Abfälle</t>
  </si>
  <si>
    <t> Biogas</t>
  </si>
  <si>
    <t> Flüssige
 biogene 
 Stoffe</t>
  </si>
  <si>
    <t>1) Nummerierung entspricht Aufbau der Energiebilanz Bayern - Tabellen A bis C.</t>
  </si>
  <si>
    <t xml:space="preserve">3) Einschl. ungekoppelte Wärmeerzeugung in HKW.
</t>
  </si>
  <si>
    <r>
      <t xml:space="preserve">1) Werte teilweise geschätzt.
</t>
    </r>
    <r>
      <rPr>
        <vertAlign val="superscript"/>
        <sz val="7"/>
        <rFont val="Times New Roman"/>
        <family val="1"/>
      </rPr>
      <t/>
    </r>
  </si>
  <si>
    <r>
      <t>Mineralöle und Mineralölprodukte</t>
    </r>
    <r>
      <rPr>
        <vertAlign val="superscript"/>
        <sz val="11"/>
        <rFont val="Times New Roman"/>
        <family val="1"/>
      </rPr>
      <t>2)</t>
    </r>
  </si>
  <si>
    <r>
      <t>Sonstige Energieträger</t>
    </r>
    <r>
      <rPr>
        <vertAlign val="superscript"/>
        <sz val="11"/>
        <rFont val="Times New Roman"/>
        <family val="1"/>
      </rPr>
      <t>3)</t>
    </r>
  </si>
  <si>
    <r>
      <t>2) Einschl. Flüssiggas und Raffineriegas.</t>
    </r>
    <r>
      <rPr>
        <vertAlign val="superscript"/>
        <sz val="9"/>
        <rFont val="Times New Roman"/>
        <family val="1"/>
      </rPr>
      <t/>
    </r>
  </si>
  <si>
    <t>3) Dar. Abfälle (nicht biogen), Fernwärme.</t>
  </si>
  <si>
    <t>3) Brennholz und Brenntorf; historische statistische Unterlagen weisen für 1970 "– = nichts vorhanden" aus.</t>
  </si>
  <si>
    <t>1) Die Unterschiede in den Jahren 1950 bis 1965 zwischen den Summen der einzelnen Verbrauchssektoren und dem Gesamtverbrauch beruhen auf unvollständigen statistischen Unterlagen.</t>
  </si>
  <si>
    <t>1 000 t</t>
  </si>
  <si>
    <t>1 000 t SKE</t>
  </si>
  <si>
    <r>
      <t>1) Bilanzerstellung erfolgte gemäß Berechnungsmethodik des Länderarbeitskreises Energiebilanzen auf Basis der vom Umweltbundesamt verwendeten CO</t>
    </r>
    <r>
      <rPr>
        <vertAlign val="subscript"/>
        <sz val="9"/>
        <rFont val="Times New Roman"/>
        <family val="1"/>
      </rPr>
      <t>2</t>
    </r>
    <r>
      <rPr>
        <sz val="9"/>
        <rFont val="Times New Roman"/>
        <family val="1"/>
      </rPr>
      <t>-Faktoren.</t>
    </r>
  </si>
  <si>
    <r>
      <t>Mineralöle</t>
    </r>
    <r>
      <rPr>
        <i/>
        <vertAlign val="superscript"/>
        <sz val="10"/>
        <rFont val="Arial"/>
        <family val="2"/>
      </rPr>
      <t>3)</t>
    </r>
  </si>
  <si>
    <r>
      <t>Endenergieverbrauch</t>
    </r>
    <r>
      <rPr>
        <vertAlign val="superscript"/>
        <sz val="10"/>
        <rFont val="Times New Roman"/>
        <family val="1"/>
      </rPr>
      <t>4)</t>
    </r>
  </si>
  <si>
    <t>Wärmekraftwerke der allg. Versorgung (ohne KWK)</t>
  </si>
  <si>
    <t>Wärmekraftwerke der allg. Versorgung (nur KWK)</t>
  </si>
  <si>
    <r>
      <rPr>
        <sz val="11"/>
        <color theme="0"/>
        <rFont val="Times"/>
        <family val="1"/>
      </rPr>
      <t xml:space="preserve">dav. </t>
    </r>
    <r>
      <rPr>
        <sz val="11"/>
        <rFont val="Times"/>
        <family val="1"/>
      </rPr>
      <t>Heizöl</t>
    </r>
    <r>
      <rPr>
        <vertAlign val="superscript"/>
        <sz val="11"/>
        <rFont val="Times"/>
        <family val="1"/>
      </rPr>
      <t>2)</t>
    </r>
  </si>
  <si>
    <t>2) Werte teilweise geschätzt.</t>
  </si>
  <si>
    <t>2) Der Nettoverbrauch ergibt sich aus dem Bruttoverbrauch abzüglich Eigenverbrauch bei der Erzeugung, Pumpstromverbrauch, Leitungsverluste und Bewertungsdifferenzen.</t>
  </si>
  <si>
    <t>1 000 t</t>
  </si>
  <si>
    <r>
      <t>1) Stickstoffoxide angegeben als NO</t>
    </r>
    <r>
      <rPr>
        <vertAlign val="subscript"/>
        <sz val="9"/>
        <rFont val="Times New Roman"/>
        <family val="1"/>
      </rPr>
      <t>2</t>
    </r>
    <r>
      <rPr>
        <sz val="9"/>
        <rFont val="Times New Roman"/>
        <family val="1"/>
      </rPr>
      <t>.</t>
    </r>
  </si>
  <si>
    <t>5) Nur Anlagen der allgemeinen Versorgung, d.h. ohne industrielle Strom-/Wärmeerzeugungsanlagen; einschl. Umwandlungseinsatz der Sonstigen Energieerzeuger.</t>
  </si>
  <si>
    <t>4) Einschl. industrielle Strom-/Wärmeerzeugungsanlagen; einschl. E.-Verbrauch im Umwandlungsbereich.</t>
  </si>
  <si>
    <t>2) Nur Anlagen der allgemeinen Versorgung, d.h. ohne industrielle Strom-/Wärmeerzeugungsanlagen; einschl. Umwandlungseinsatz der Sonstigen Energieerzeuger.</t>
  </si>
  <si>
    <t>1) Einschl. industrielle Strom-/Wärmeerzeugungsanlagen; einschl. E.-Verbrauch im Umwandlungsbereich.</t>
  </si>
  <si>
    <t>1) Einschl. industrielle Strom-/Wärmeerzeugungsanlagen; einschl. E.-Verbrauch im Umwandlungsbereich; ab 1994 ohne industrielle Kleinbetriebe mit i.Allg. unter 20 Beschäftigten.</t>
  </si>
  <si>
    <t>1) Einschl. industrielle Strom-/Wärmeerzeugungsanlagen; einschl. E.-Verbrauch im Umwandlungsbereich; ohne industrielle Kleinbetriebe mit i.Allg. unter 20 Beschäftigten.</t>
  </si>
  <si>
    <t>3) Einschl. industrielle Kleinbetriebe mit i.Allg. unter 20 Beschäftigten.</t>
  </si>
  <si>
    <t>3) Eine eindeutige Umrechnung in Volumeneinheiten ist wegen des unterschiedlichen Energiegehaltes von Erdgas aus verschiedenen Fördergebieten nur eingeschränkt möglich;</t>
  </si>
  <si>
    <t>Briketts u.a. Braunkohlen-
produkte</t>
  </si>
  <si>
    <r>
      <t>Koks u.a. Steinkohlen-
produkte</t>
    </r>
    <r>
      <rPr>
        <i/>
        <vertAlign val="superscript"/>
        <sz val="10"/>
        <rFont val="Arial"/>
        <family val="2"/>
      </rPr>
      <t>2)</t>
    </r>
  </si>
  <si>
    <t>Abschnitt 1: Elektrizität</t>
  </si>
  <si>
    <t>Abschnitt 3: Mineralöl</t>
  </si>
  <si>
    <t>Abschnitt 4: Kohle</t>
  </si>
  <si>
    <t>sonstigen Energieerzeuger</t>
  </si>
  <si>
    <t>1) Umwandlungseinsatz und Endenergieverbrauch; ohne Eigenverbrauch im Umwandlungsbereich und ohne nichtenergetischen Verbrauch.</t>
  </si>
  <si>
    <t>Kohle (roh) und Steinkohlen-
briketts</t>
  </si>
  <si>
    <r>
      <t>Koks u.a. Steinkohlen-
produkte</t>
    </r>
    <r>
      <rPr>
        <i/>
        <vertAlign val="superscript"/>
        <sz val="10"/>
        <rFont val="Arial"/>
        <family val="2"/>
      </rPr>
      <t>1)</t>
    </r>
  </si>
  <si>
    <t>4) Einschl. Bergbau und Gewinnung von Steinen und Erden.</t>
  </si>
  <si>
    <r>
      <rPr>
        <sz val="11"/>
        <color theme="0"/>
        <rFont val="Times"/>
        <family val="1"/>
      </rPr>
      <t>dav.</t>
    </r>
    <r>
      <rPr>
        <sz val="11"/>
        <rFont val="Times"/>
        <family val="1"/>
      </rPr>
      <t xml:space="preserve"> Erneuerbare Energieträger</t>
    </r>
  </si>
  <si>
    <t>2) Einschl. Gaskoks.</t>
  </si>
  <si>
    <t>1) Einschl. Gaskoks.</t>
  </si>
  <si>
    <t xml:space="preserve"> </t>
  </si>
  <si>
    <t>4) Einschl. Bergbau und Gewinnung von Steinen und Erden. Die Aufteilung in die Bereiche basiert ab Bilanzjahr 2008 auf der Klassifikation der Wirtschaftszweige 2008. Daher ist nur eine bedingte Vergleichbarkeit mit zurückliegenden Energiebilanzen gegeben.</t>
  </si>
  <si>
    <t>3) Erzeugung in Lauf- und Speicherwasserkraftwerken sowie Erzeugung aus natürlichem Zufluss in Pumpspeicherkraftwerken.</t>
  </si>
  <si>
    <t xml:space="preserve">                                  -</t>
  </si>
  <si>
    <t>Index
 (1998=100)</t>
  </si>
  <si>
    <t>Abfälle (fossil)
und Andere</t>
  </si>
  <si>
    <r>
      <t>kg CO</t>
    </r>
    <r>
      <rPr>
        <vertAlign val="subscript"/>
        <sz val="10"/>
        <rFont val="Arial"/>
        <family val="2"/>
      </rPr>
      <t>2</t>
    </r>
    <r>
      <rPr>
        <sz val="10"/>
        <rFont val="Arial"/>
        <family val="2"/>
      </rPr>
      <t>/GJ</t>
    </r>
  </si>
  <si>
    <t>1) Ab 1995 einschl. des Verbrauchs der industriellen Kleinbetriebe mit i.Allg. unter 20 Beschäftigten.</t>
  </si>
  <si>
    <r>
      <t>PEV Deutschland</t>
    </r>
    <r>
      <rPr>
        <i/>
        <vertAlign val="superscript"/>
        <sz val="10"/>
        <rFont val="Arial"/>
        <family val="2"/>
      </rPr>
      <t>1)</t>
    </r>
  </si>
  <si>
    <r>
      <t>Deutschland</t>
    </r>
    <r>
      <rPr>
        <i/>
        <vertAlign val="superscript"/>
        <sz val="10"/>
        <rFont val="Arial"/>
        <family val="2"/>
      </rPr>
      <t>1)</t>
    </r>
  </si>
  <si>
    <r>
      <t>Bruttostromerzeugung in Deutschland</t>
    </r>
    <r>
      <rPr>
        <i/>
        <vertAlign val="superscript"/>
        <sz val="10"/>
        <rFont val="Arial"/>
        <family val="2"/>
      </rPr>
      <t>1)</t>
    </r>
  </si>
  <si>
    <t>Dieselkraftstoff</t>
  </si>
  <si>
    <t>Flugturbinenkraftstoff, Petroleum</t>
  </si>
  <si>
    <t>Ottokraftstoff</t>
  </si>
  <si>
    <t>Feste Biomasse</t>
  </si>
  <si>
    <t>PEV-2. Veränderung von Primärenergieverbrauch (PEV), Energieproduktivität und Energieintensität in Bayern</t>
  </si>
  <si>
    <r>
      <rPr>
        <b/>
        <sz val="11"/>
        <color theme="0"/>
        <rFont val="Arial"/>
        <family val="2"/>
      </rPr>
      <t xml:space="preserve">PEV-6. </t>
    </r>
    <r>
      <rPr>
        <b/>
        <sz val="11"/>
        <color theme="1"/>
        <rFont val="Arial"/>
        <family val="2"/>
      </rPr>
      <t>Umwandlungsverlusten</t>
    </r>
    <r>
      <rPr>
        <b/>
        <sz val="11"/>
        <color theme="0"/>
        <rFont val="Arial"/>
        <family val="2"/>
      </rPr>
      <t xml:space="preserve"> </t>
    </r>
    <r>
      <rPr>
        <b/>
        <sz val="11"/>
        <rFont val="Arial"/>
        <family val="2"/>
      </rPr>
      <t>und nichtenergetischem Verbrauch (Wirkungsgradmethode)</t>
    </r>
  </si>
  <si>
    <r>
      <rPr>
        <sz val="11"/>
        <color theme="0"/>
        <rFont val="Times"/>
        <family val="1"/>
      </rPr>
      <t xml:space="preserve">dav. </t>
    </r>
    <r>
      <rPr>
        <sz val="11"/>
        <rFont val="Times"/>
        <family val="1"/>
      </rPr>
      <t>Haushalte und sonstige Verbraucher</t>
    </r>
  </si>
  <si>
    <r>
      <t xml:space="preserve">dav. </t>
    </r>
    <r>
      <rPr>
        <sz val="11"/>
        <rFont val="Times"/>
        <family val="1"/>
      </rPr>
      <t>dav. ≤ 10 MWh</t>
    </r>
  </si>
  <si>
    <r>
      <rPr>
        <sz val="11"/>
        <color theme="0"/>
        <rFont val="Times"/>
        <family val="1"/>
      </rPr>
      <t>dav. dav.</t>
    </r>
    <r>
      <rPr>
        <sz val="11"/>
        <rFont val="Times"/>
        <family val="1"/>
      </rPr>
      <t xml:space="preserve"> &gt; 10 MWh</t>
    </r>
  </si>
  <si>
    <t>Jahr</t>
  </si>
  <si>
    <t>End-verbrauchs-bereich gesamt</t>
  </si>
  <si>
    <t xml:space="preserve">Verkehr </t>
  </si>
  <si>
    <t>Strom-erzeugung</t>
  </si>
  <si>
    <t>Fernwärme-erzeugung</t>
  </si>
  <si>
    <t>Schienen-verkehr</t>
  </si>
  <si>
    <t>Straßen-verkehr</t>
  </si>
  <si>
    <t>Küsten- und Binnen-schifffahrt</t>
  </si>
  <si>
    <t>3) Darunter Gewerbe, Handel, Dienstleistungen</t>
  </si>
  <si>
    <t>1) Sonstige Energieerzeuger, Energieverbrauch im Umwandlungsbereich</t>
  </si>
  <si>
    <t>2) Gewinnung von Steinen und Erden, sonstiger Bergbau, Verarbeitendes Gewerbe</t>
  </si>
  <si>
    <r>
      <t>Verar-beitendes Gewerbe</t>
    </r>
    <r>
      <rPr>
        <i/>
        <vertAlign val="superscript"/>
        <sz val="10"/>
        <color theme="1"/>
        <rFont val="Arial"/>
        <family val="2"/>
      </rPr>
      <t>2)</t>
    </r>
  </si>
  <si>
    <r>
      <t>in 1000 t CO</t>
    </r>
    <r>
      <rPr>
        <i/>
        <vertAlign val="subscript"/>
        <sz val="10"/>
        <rFont val="Arial"/>
        <family val="2"/>
      </rPr>
      <t>2</t>
    </r>
  </si>
  <si>
    <t>Umwandlungs-bereich gesamt</t>
  </si>
  <si>
    <r>
      <t>Energie-bedingte CO</t>
    </r>
    <r>
      <rPr>
        <i/>
        <vertAlign val="subscript"/>
        <sz val="10"/>
        <rFont val="Arial"/>
        <family val="2"/>
      </rPr>
      <t>2</t>
    </r>
    <r>
      <rPr>
        <i/>
        <sz val="10"/>
        <rFont val="Arial"/>
        <family val="2"/>
      </rPr>
      <t>-Emissionen Insgesamt</t>
    </r>
  </si>
  <si>
    <r>
      <t>Haushalte u. übrige Ver-braucher</t>
    </r>
    <r>
      <rPr>
        <i/>
        <vertAlign val="superscript"/>
        <sz val="10"/>
        <color theme="1"/>
        <rFont val="Arial"/>
        <family val="2"/>
      </rPr>
      <t>3)</t>
    </r>
  </si>
  <si>
    <r>
      <t>in t CO</t>
    </r>
    <r>
      <rPr>
        <i/>
        <vertAlign val="subscript"/>
        <sz val="10"/>
        <rFont val="Arial"/>
        <family val="2"/>
      </rPr>
      <t>2</t>
    </r>
    <r>
      <rPr>
        <i/>
        <sz val="10"/>
        <rFont val="Arial"/>
        <family val="2"/>
      </rPr>
      <t>/EW</t>
    </r>
  </si>
  <si>
    <t>1000 EW</t>
  </si>
  <si>
    <t>1 000 t/PJ</t>
  </si>
  <si>
    <t>t/EW</t>
  </si>
  <si>
    <t>1) Quelle: Bayerisches Landesamt für Statistik, Länderarbeitskreis Energiebilanzen.</t>
  </si>
  <si>
    <t>2) Quelle: Umweltbundesamt, AG Energiebilanzen e.V., Umweltökonomische Gesamtrechnungen der Länder, eigene Berechnungen.</t>
  </si>
  <si>
    <r>
      <t>CO</t>
    </r>
    <r>
      <rPr>
        <i/>
        <vertAlign val="subscript"/>
        <sz val="10"/>
        <rFont val="Arial"/>
        <family val="2"/>
      </rPr>
      <t>2</t>
    </r>
    <r>
      <rPr>
        <i/>
        <sz val="10"/>
        <rFont val="Arial"/>
        <family val="2"/>
      </rPr>
      <t>-Intensität</t>
    </r>
  </si>
  <si>
    <r>
      <t>CO</t>
    </r>
    <r>
      <rPr>
        <i/>
        <vertAlign val="subscript"/>
        <sz val="10"/>
        <rFont val="Arial"/>
        <family val="2"/>
      </rPr>
      <t>2</t>
    </r>
    <r>
      <rPr>
        <i/>
        <sz val="10"/>
        <rFont val="Arial"/>
        <family val="2"/>
      </rPr>
      <t>-Emission
absolut</t>
    </r>
  </si>
  <si>
    <r>
      <t>CO</t>
    </r>
    <r>
      <rPr>
        <i/>
        <vertAlign val="subscript"/>
        <sz val="10"/>
        <rFont val="Arial"/>
        <family val="2"/>
      </rPr>
      <t>2</t>
    </r>
    <r>
      <rPr>
        <i/>
        <sz val="10"/>
        <rFont val="Arial"/>
        <family val="2"/>
      </rPr>
      <t>-Emission
je Einwohner</t>
    </r>
  </si>
  <si>
    <t xml:space="preserve">2) Einschl. Erdgas, Biogas, Deponiegas. Seit 2003 Erdgas, Biogas, Deponiegas, Klärgas und sonstige hergestellte Gase (ohne Flüssiggas und Raffineriegas). </t>
  </si>
  <si>
    <t>2) Vorläufige Angaben.</t>
  </si>
  <si>
    <r>
      <rPr>
        <sz val="11"/>
        <color theme="0"/>
        <rFont val="Times New Roman"/>
        <family val="1"/>
      </rPr>
      <t xml:space="preserve">dar. </t>
    </r>
    <r>
      <rPr>
        <sz val="11"/>
        <rFont val="Times New Roman"/>
        <family val="1"/>
      </rPr>
      <t>Biomasse</t>
    </r>
    <r>
      <rPr>
        <vertAlign val="superscript"/>
        <sz val="11"/>
        <rFont val="Times New Roman"/>
        <family val="1"/>
      </rPr>
      <t>4)</t>
    </r>
  </si>
  <si>
    <t>4) Brennholz und sonstige feste Biomasse, flüssige biogene Stoffe, Biogas, Klärschlamm.</t>
  </si>
  <si>
    <t>5) Aufteilung gemäß Länderarbeitskreis Energiebilanzen: biogener Anteil von Hausmüll, Siedlungsabfälle 50%, nicht biogener Anteil 50% - Industrie Abfall 100% nicht biogen.</t>
  </si>
  <si>
    <t>Gichtgas, Konvertergas</t>
  </si>
  <si>
    <r>
      <t>Kapitel D: Struktur und Entwicklung der energiebedingten CO</t>
    </r>
    <r>
      <rPr>
        <b/>
        <vertAlign val="subscript"/>
        <sz val="11"/>
        <rFont val="Times New Roman"/>
        <family val="1"/>
      </rPr>
      <t>2</t>
    </r>
    <r>
      <rPr>
        <b/>
        <sz val="11"/>
        <rFont val="Times New Roman"/>
        <family val="1"/>
      </rPr>
      <t>-Emissionen</t>
    </r>
  </si>
  <si>
    <t>Kapitel E: Situation und Entwicklung bei den einzelnen Energieträgern</t>
  </si>
  <si>
    <r>
      <t>Gase</t>
    </r>
    <r>
      <rPr>
        <i/>
        <vertAlign val="superscript"/>
        <sz val="10"/>
        <rFont val="Arial"/>
        <family val="2"/>
      </rPr>
      <t>3)</t>
    </r>
  </si>
  <si>
    <r>
      <t>Mineralöle
und Mineralöl-
produkte</t>
    </r>
    <r>
      <rPr>
        <i/>
        <vertAlign val="superscript"/>
        <sz val="10"/>
        <rFont val="Arial"/>
        <family val="2"/>
      </rPr>
      <t>2)</t>
    </r>
  </si>
  <si>
    <r>
      <t>Erneuerbare Energie-träger</t>
    </r>
    <r>
      <rPr>
        <i/>
        <vertAlign val="superscript"/>
        <sz val="10"/>
        <rFont val="Arial"/>
        <family val="2"/>
      </rPr>
      <t>4)</t>
    </r>
  </si>
  <si>
    <t>2) Ab 1990 einschl. Flüssiggas und Raffineriegas.</t>
  </si>
  <si>
    <t>3) Bis 1989 einschl. Flüssiggas und Raffineriegas.</t>
  </si>
  <si>
    <t>4) Brennholz und Brenntorf; historische statistische Unterlagen weisen für 1983 bis 1991 "– = nichts vorhanden" aus.</t>
  </si>
  <si>
    <t>2) einschl. Flüssiggas und Raffineriegas.</t>
  </si>
  <si>
    <t>2) Nummerierung entspricht Aufbau der Energiebilanz Bayern.</t>
  </si>
  <si>
    <r>
      <t>Bayern</t>
    </r>
    <r>
      <rPr>
        <i/>
        <vertAlign val="superscript"/>
        <sz val="10"/>
        <rFont val="Arial"/>
        <family val="2"/>
      </rPr>
      <t>1)</t>
    </r>
  </si>
  <si>
    <r>
      <t>Deutschland</t>
    </r>
    <r>
      <rPr>
        <i/>
        <vertAlign val="superscript"/>
        <sz val="10"/>
        <rFont val="Arial"/>
        <family val="2"/>
      </rPr>
      <t>2)</t>
    </r>
  </si>
  <si>
    <r>
      <t>Einwohner</t>
    </r>
    <r>
      <rPr>
        <i/>
        <vertAlign val="superscript"/>
        <sz val="10"/>
        <rFont val="Arial"/>
        <family val="2"/>
      </rPr>
      <t>3)</t>
    </r>
  </si>
  <si>
    <t>Umwandlungsbereich insgesamt</t>
  </si>
  <si>
    <t>Endverbrauchs-bereich insgesamt</t>
  </si>
  <si>
    <t>Küsten- und Binnenschifffahrt</t>
  </si>
  <si>
    <r>
      <t>Einwohner</t>
    </r>
    <r>
      <rPr>
        <i/>
        <vertAlign val="superscript"/>
        <sz val="10"/>
        <rFont val="Arial"/>
        <family val="2"/>
      </rPr>
      <t>1)</t>
    </r>
  </si>
  <si>
    <r>
      <t>CO</t>
    </r>
    <r>
      <rPr>
        <b/>
        <vertAlign val="subscript"/>
        <sz val="11"/>
        <color theme="1"/>
        <rFont val="Arial"/>
        <family val="2"/>
      </rPr>
      <t>2</t>
    </r>
    <r>
      <rPr>
        <b/>
        <sz val="11"/>
        <color theme="1"/>
        <rFont val="Arial"/>
        <family val="2"/>
      </rPr>
      <t>-4: Energiebedingte CO</t>
    </r>
    <r>
      <rPr>
        <b/>
        <vertAlign val="subscript"/>
        <sz val="11"/>
        <color theme="1"/>
        <rFont val="Arial"/>
        <family val="2"/>
      </rPr>
      <t>2</t>
    </r>
    <r>
      <rPr>
        <b/>
        <sz val="11"/>
        <color theme="1"/>
        <rFont val="Arial"/>
        <family val="2"/>
      </rPr>
      <t>-Emissionen je Einwohner in Bayern nach Emittentensektoren seit 1990 (Quellenbilanz)</t>
    </r>
  </si>
  <si>
    <r>
      <t>CO</t>
    </r>
    <r>
      <rPr>
        <b/>
        <vertAlign val="subscript"/>
        <sz val="11"/>
        <color theme="1"/>
        <rFont val="Arial"/>
        <family val="2"/>
      </rPr>
      <t>2</t>
    </r>
    <r>
      <rPr>
        <b/>
        <sz val="11"/>
        <color theme="1"/>
        <rFont val="Arial"/>
        <family val="2"/>
      </rPr>
      <t>-4: Energiebedingte CO</t>
    </r>
    <r>
      <rPr>
        <b/>
        <vertAlign val="subscript"/>
        <sz val="11"/>
        <color theme="1"/>
        <rFont val="Arial"/>
        <family val="2"/>
      </rPr>
      <t>2</t>
    </r>
    <r>
      <rPr>
        <b/>
        <sz val="11"/>
        <color theme="1"/>
        <rFont val="Arial"/>
        <family val="2"/>
      </rPr>
      <t>-Emissionen je Einwohner in Bayern nach Emittentensektoren seit 1990  (Quellenbilanz)</t>
    </r>
  </si>
  <si>
    <t>2) Sonstige Energieerzeuger, Energieverbrauch im Umwandlungsbereich</t>
  </si>
  <si>
    <t>3) Gewinnung von Steinen und Erden, sonstiger Bergbau, Verarbeitendes Gewerbe</t>
  </si>
  <si>
    <t>4) Darunter Gewerbe, Handel, Dienstleistungen</t>
  </si>
  <si>
    <r>
      <t>Sonstige</t>
    </r>
    <r>
      <rPr>
        <i/>
        <vertAlign val="superscript"/>
        <sz val="10"/>
        <color theme="1"/>
        <rFont val="Arial"/>
        <family val="2"/>
      </rPr>
      <t>2)</t>
    </r>
    <r>
      <rPr>
        <i/>
        <sz val="10"/>
        <color theme="1"/>
        <rFont val="Arial"/>
        <family val="2"/>
      </rPr>
      <t>,
Fackel-verluste</t>
    </r>
  </si>
  <si>
    <r>
      <t>Verar-beitendes Gewerbe</t>
    </r>
    <r>
      <rPr>
        <i/>
        <vertAlign val="superscript"/>
        <sz val="10"/>
        <color theme="1"/>
        <rFont val="Arial"/>
        <family val="2"/>
      </rPr>
      <t>3)</t>
    </r>
  </si>
  <si>
    <r>
      <t>Haushalte u. übrige Verbraucher</t>
    </r>
    <r>
      <rPr>
        <i/>
        <vertAlign val="superscript"/>
        <sz val="10"/>
        <color theme="1"/>
        <rFont val="Arial"/>
        <family val="2"/>
      </rPr>
      <t>4)</t>
    </r>
  </si>
  <si>
    <t>1) Im Gegensatz zu Tabellen der Energiebilanz Bayern umfasst das Verarb. Gewerbe in der Strombilanz auch den Eigenverbrauch der Raffinerien bzw. der Erdöl- und Erdgasgewinnung.</t>
  </si>
  <si>
    <t>1) Stromerzeugungsanlagen der allgemeinen Versorgung mit Sitz in Bayern und einer Engpassleistung von i.Allg. 1 MW oder mehr.</t>
  </si>
  <si>
    <t>Heizwerte der Energieträger und Faktoren für die Umrechnung (2018)</t>
  </si>
  <si>
    <t>Wirbelschichtkohle</t>
  </si>
  <si>
    <t>Xylit</t>
  </si>
  <si>
    <t>Netzverluste - Strom</t>
  </si>
  <si>
    <t>Generalfaktor - Strom</t>
  </si>
  <si>
    <t>TWh</t>
  </si>
  <si>
    <t>EE-1. Bilanztabelle Erneuerbare Energien 2018</t>
  </si>
  <si>
    <t>Energiebilanz Bayern 2018 in spezifischen Mengeneinheiten</t>
  </si>
  <si>
    <t>Energiebilanz Bayern 2018 
in Steinkohleeinheiten</t>
  </si>
  <si>
    <t>Energiebilanz Bayern 2018 
in Terajoule</t>
  </si>
  <si>
    <t>PEV-1. Struktur des Primärenergieverbrauchs (PEV) in Bayern und Deutschland 2018</t>
  </si>
  <si>
    <t>und Deutschland 1998 bis 2018</t>
  </si>
  <si>
    <t>EEV-6. Entwicklung des Endenergieverbrauchs (EEV) des Verkehrs in Bayern 1950 bis 2018</t>
  </si>
  <si>
    <t>EEV-5. Entwicklung des Endenergieverbrauchs (EEV) der Haushalte und sonstigen Kleinverbraucher in Bayern 1950 bis 2018</t>
  </si>
  <si>
    <r>
      <t>EEV-5. Entwicklung des Endenergieverbrauchs (EEV) der Haushalte und sonstigen Kleinverbraucher</t>
    </r>
    <r>
      <rPr>
        <b/>
        <vertAlign val="superscript"/>
        <sz val="11"/>
        <rFont val="Arial"/>
        <family val="2"/>
      </rPr>
      <t xml:space="preserve">1) </t>
    </r>
    <r>
      <rPr>
        <b/>
        <sz val="11"/>
        <rFont val="Arial"/>
        <family val="2"/>
      </rPr>
      <t>in Bayern 1950 bis 2018</t>
    </r>
  </si>
  <si>
    <t>PEV-3. Primärenergieverbrauch, Umwandlungsverbrauch und Endenergieverbrauch in Bayern 2018</t>
  </si>
  <si>
    <t>PEV-4. Struktur des Primärenergieverbrauchs in Bayern 2017 und 2018</t>
  </si>
  <si>
    <t>EE-2a. Struktur des Primärenergieverbrauchs (PEV) bei den erneuerbaren Energieträgern in Bayern 2018</t>
  </si>
  <si>
    <t>EE-2b. Struktur des Primärenergieverbrauchs (PEV) bei den erneuerbaren Energieträgern in Bayern 1990 bis 2018</t>
  </si>
  <si>
    <t>EE-3. Struktur des Primärenergieverbrauchs (PEV) bei der Biomasse in Bayern 2018</t>
  </si>
  <si>
    <t>PEV-5. Entwicklung des Primärenergieverbrauchs (PEV) in Bayern 1950 bis 2018 nach Energieträgern (Wirkungsgradmethode)</t>
  </si>
  <si>
    <t xml:space="preserve">PEV-6. Entwicklung des Primärenergieverbrauchs (PEV) in Bayern 1950 bis 2018 nach Endenergieverbrauch (EEV), </t>
  </si>
  <si>
    <t>EEV-1. Struktur des Endenergieverbrauchs (EEV) in Bayern 2017 und 2018</t>
  </si>
  <si>
    <t>EEV-2. Entwicklung des Endenergieverbrauchs (EEV) in Bayern 1950 bis 2018 nach Energieträgern</t>
  </si>
  <si>
    <t>EEV-3. Entwicklung des Endenergieverbrauchs (EEV) in Bayern 1950 bis 2018 nach Verbrauchssektoren</t>
  </si>
  <si>
    <r>
      <t>EEV-4. Entwicklung des Endenergieverbrauchs (EEV) des Verarbeitenden Gewerbes</t>
    </r>
    <r>
      <rPr>
        <b/>
        <vertAlign val="superscript"/>
        <sz val="11"/>
        <rFont val="Arial"/>
        <family val="2"/>
      </rPr>
      <t xml:space="preserve">1) </t>
    </r>
    <r>
      <rPr>
        <b/>
        <sz val="11"/>
        <rFont val="Arial"/>
        <family val="2"/>
      </rPr>
      <t>in Bayern 1950 bis 2018</t>
    </r>
  </si>
  <si>
    <r>
      <t>CO</t>
    </r>
    <r>
      <rPr>
        <b/>
        <vertAlign val="subscript"/>
        <sz val="11"/>
        <rFont val="Arial"/>
        <family val="2"/>
      </rPr>
      <t>2</t>
    </r>
    <r>
      <rPr>
        <b/>
        <sz val="11"/>
        <rFont val="Arial"/>
        <family val="2"/>
      </rPr>
      <t>-1. Energiebedingte CO</t>
    </r>
    <r>
      <rPr>
        <b/>
        <vertAlign val="subscript"/>
        <sz val="11"/>
        <rFont val="Arial"/>
        <family val="2"/>
      </rPr>
      <t>2</t>
    </r>
    <r>
      <rPr>
        <b/>
        <sz val="11"/>
        <rFont val="Arial"/>
        <family val="2"/>
      </rPr>
      <t>-Emissionen in Bayern 2018</t>
    </r>
    <r>
      <rPr>
        <b/>
        <vertAlign val="superscript"/>
        <sz val="11"/>
        <rFont val="Arial"/>
        <family val="2"/>
      </rPr>
      <t>1)</t>
    </r>
    <r>
      <rPr>
        <b/>
        <sz val="11"/>
        <rFont val="Arial"/>
        <family val="2"/>
      </rPr>
      <t xml:space="preserve"> (Quellenbilanz)</t>
    </r>
  </si>
  <si>
    <r>
      <t>E-4. Emissionen der Kraft- und Heizwerke in Bayern 1976 bis 2018 (Schwefeldioxid, Stickstoffoxid</t>
    </r>
    <r>
      <rPr>
        <b/>
        <vertAlign val="superscript"/>
        <sz val="11"/>
        <rFont val="Arial"/>
        <family val="2"/>
      </rPr>
      <t>1)</t>
    </r>
    <r>
      <rPr>
        <b/>
        <sz val="11"/>
        <rFont val="Arial"/>
        <family val="2"/>
      </rPr>
      <t>, Kohlendioxid)</t>
    </r>
  </si>
  <si>
    <t>G-2. Entwicklung der öffentlichen Gasversorgung in Bayern 1950 bis 2018</t>
  </si>
  <si>
    <r>
      <t>G-3. Entwicklung der öffentlichen Gasversorgung in Deutschland 1970 bis 2018</t>
    </r>
    <r>
      <rPr>
        <b/>
        <vertAlign val="superscript"/>
        <sz val="11"/>
        <rFont val="Arial"/>
        <family val="2"/>
      </rPr>
      <t>1)</t>
    </r>
  </si>
  <si>
    <t>M-1. Aufkommen von Mineralölprodukten in Bayern 2017 und 2018</t>
  </si>
  <si>
    <t>M-2. Verbrauch von Mineralölprodukten in Bayern 2017 und 2018</t>
  </si>
  <si>
    <r>
      <t>M-3. Entwicklung des Kraftstoffverbrauchs</t>
    </r>
    <r>
      <rPr>
        <b/>
        <vertAlign val="superscript"/>
        <sz val="11"/>
        <rFont val="Arial"/>
        <family val="2"/>
      </rPr>
      <t>1)</t>
    </r>
    <r>
      <rPr>
        <b/>
        <sz val="11"/>
        <rFont val="Arial"/>
        <family val="2"/>
      </rPr>
      <t xml:space="preserve"> in Bayern und Deutschland 1970 bis 2018</t>
    </r>
  </si>
  <si>
    <r>
      <t>M-4. Entwicklung des Heizölverbrauchs</t>
    </r>
    <r>
      <rPr>
        <b/>
        <vertAlign val="superscript"/>
        <sz val="11"/>
        <rFont val="Arial"/>
        <family val="2"/>
      </rPr>
      <t>1)</t>
    </r>
    <r>
      <rPr>
        <b/>
        <sz val="11"/>
        <rFont val="Arial"/>
        <family val="2"/>
      </rPr>
      <t xml:space="preserve"> in Bayern und Deutschland 1970 bis 2018</t>
    </r>
  </si>
  <si>
    <t>K-1. Kohleaufkommen in Bayern 2017 und 2018</t>
  </si>
  <si>
    <t>K-2. Entwicklung des Kohleverbrauchs in Bayern 1970 bis 2018 nach Kohlearten</t>
  </si>
  <si>
    <t>K-3. Entwicklung des Kohleverbrauchs in Bayern 1970 bis 2018 nach Verbrauchergruppen und Kohlearten</t>
  </si>
  <si>
    <t>G-1. Öffentliche Gasversorgung in Bayern 2017 und 2018</t>
  </si>
  <si>
    <t>E-1. Aufkommen und Verbrauch von Strom in Bayern 2016 bis 2018</t>
  </si>
  <si>
    <t>3) Einwohner im Jahresmittel; Quelle: VGRdL (Berechnungsstand:August 2019/Februar 2020).</t>
  </si>
  <si>
    <t>Veränderung 2018 ggü. 2017</t>
  </si>
  <si>
    <r>
      <t>Pumpstromverbrauch</t>
    </r>
    <r>
      <rPr>
        <vertAlign val="superscript"/>
        <sz val="12"/>
        <rFont val="Times"/>
        <family val="1"/>
      </rPr>
      <t>3)</t>
    </r>
  </si>
  <si>
    <t>1) Quelle seit 1990: AG Energiebilanzen e.V. (Abrufdatum: November 2020).</t>
  </si>
  <si>
    <t>1) Einwohner im Jahresmittel; Quelle: VGRdL (Berechnungsstand:August 2019/Februar 2020).</t>
  </si>
  <si>
    <r>
      <t>2019</t>
    </r>
    <r>
      <rPr>
        <i/>
        <vertAlign val="superscript"/>
        <sz val="10"/>
        <rFont val="Arial"/>
        <family val="2"/>
      </rPr>
      <t>2)</t>
    </r>
  </si>
  <si>
    <t>E-6. Bruttostromerzeugung nach Energieträgern 2016 bis 2019 in Bayern und Deutschland</t>
  </si>
  <si>
    <r>
      <t>2019</t>
    </r>
    <r>
      <rPr>
        <vertAlign val="superscript"/>
        <sz val="11"/>
        <rFont val="Times New Roman"/>
        <family val="1"/>
      </rPr>
      <t>3)</t>
    </r>
  </si>
  <si>
    <t>. . .</t>
  </si>
  <si>
    <r>
      <t>2019</t>
    </r>
    <r>
      <rPr>
        <vertAlign val="superscript"/>
        <sz val="11"/>
        <rFont val="Times New Roman"/>
        <family val="1"/>
      </rPr>
      <t>2)</t>
    </r>
  </si>
  <si>
    <r>
      <t xml:space="preserve">1) </t>
    </r>
    <r>
      <rPr>
        <sz val="9"/>
        <color indexed="8"/>
        <rFont val="Times New Roman"/>
        <family val="1"/>
      </rPr>
      <t>Quelle: AG Energiebilanzen e.V. (Abrufdatum: November 2020).</t>
    </r>
  </si>
  <si>
    <t xml:space="preserve">3) Erzeugung in Lauf- und Speicherwasserkraftwerken sowie Erzeugung aus natürlichem Zufluss in Pumpspeicherkraftwerken. </t>
  </si>
  <si>
    <t xml:space="preserve">    Vor 2018 gesamte Erzeugung der Pumpspeicherkraftwerke mit natürlichen Zufluss.</t>
  </si>
  <si>
    <t>Vor 1994 feste Werte - Anpassung prüfen</t>
  </si>
  <si>
    <t>E-2. Entwicklung des Stromaufkommens und -verbrauchs in Bayern 1950 bis 2019</t>
  </si>
  <si>
    <r>
      <t>E-3. Entwicklung des Stromaufkommens und -verbrauchs</t>
    </r>
    <r>
      <rPr>
        <b/>
        <vertAlign val="superscript"/>
        <sz val="11"/>
        <rFont val="Arial"/>
        <family val="2"/>
      </rPr>
      <t>1)</t>
    </r>
    <r>
      <rPr>
        <b/>
        <sz val="11"/>
        <rFont val="Arial"/>
        <family val="2"/>
      </rPr>
      <t xml:space="preserve"> in Deutschland 1960 bis 2019</t>
    </r>
  </si>
  <si>
    <r>
      <t>E-5. Entwicklung der Bruttostromerzeugung der Stromerzeugungsanlagen der allgemeinen Versorgung in Bayern 1955 bis 2019</t>
    </r>
    <r>
      <rPr>
        <b/>
        <vertAlign val="superscript"/>
        <sz val="11"/>
        <rFont val="Arial"/>
        <family val="2"/>
      </rPr>
      <t xml:space="preserve">1) </t>
    </r>
  </si>
  <si>
    <t>1) Quelle: AG Energiebilanzen e.V. (Abrufdatum: November 2020).</t>
  </si>
  <si>
    <r>
      <t xml:space="preserve">2) </t>
    </r>
    <r>
      <rPr>
        <sz val="9"/>
        <color indexed="8"/>
        <rFont val="Times New Roman"/>
        <family val="1"/>
      </rPr>
      <t>Quelle seit 1995: AG Energiebilanzen e.V. (Abrufdatum: November 2020).</t>
    </r>
  </si>
  <si>
    <r>
      <t xml:space="preserve">2) </t>
    </r>
    <r>
      <rPr>
        <sz val="9"/>
        <color indexed="8"/>
        <rFont val="Times New Roman"/>
        <family val="1"/>
      </rPr>
      <t>Quelle: AG Energiebilanzen e.V. (Abrufdatum: November 2020).</t>
    </r>
  </si>
  <si>
    <t>1) Bis 1985 nur alte Bundesländer, ab 1990 mit neuen Bundesländern; Quelle seit 1990: AG Energiebilanzen e.V. (Abrufdatum: November 2020).</t>
  </si>
  <si>
    <t>3) Vorläufige Werte.</t>
  </si>
  <si>
    <r>
      <t xml:space="preserve">2) </t>
    </r>
    <r>
      <rPr>
        <sz val="9"/>
        <color indexed="8"/>
        <rFont val="Times New Roman"/>
        <family val="1"/>
      </rPr>
      <t>Quelle: AG Energiebilanzen e.V. (Abrufdatum: Oktober 2020).</t>
    </r>
  </si>
  <si>
    <t>Stein-
kohlen</t>
  </si>
  <si>
    <t>3) Ab 2018 inkl. eingespeicherter Strom anderer Speicher und Elektrokessel.</t>
  </si>
  <si>
    <t> Deponie-gas</t>
  </si>
  <si>
    <t> Wasser-kraft</t>
  </si>
  <si>
    <t> Photo-voltaik</t>
  </si>
  <si>
    <t> Solar-thermie</t>
  </si>
  <si>
    <t> Wind-kraft</t>
  </si>
  <si>
    <t> Biotreib-stoffe</t>
  </si>
  <si>
    <t> Klär-schlamm</t>
  </si>
  <si>
    <t> Geo-thermie u. 
 Umwelt-wärme</t>
  </si>
  <si>
    <t xml:space="preserve"> Sonstige 
</t>
  </si>
  <si>
    <t>Energie-träger 
insgesamt</t>
  </si>
  <si>
    <r>
      <t>Allgemeine
Versorgung</t>
    </r>
    <r>
      <rPr>
        <i/>
        <vertAlign val="superscript"/>
        <sz val="10"/>
        <rFont val="Arial"/>
        <family val="2"/>
      </rPr>
      <t>1)</t>
    </r>
  </si>
  <si>
    <t>Verarbeitendes
Gewerbe</t>
  </si>
  <si>
    <t>Haushalte u. übrige Verbraucher</t>
  </si>
  <si>
    <t>Erneuerb.
Energieträger</t>
  </si>
  <si>
    <t>1) Der Nettoverbrauch ergibt sich aus dem Bruttoverbrauch abzüglich Eigenverbrauch bei der Erzeugung, Pumpstromverbrauch, Leitungsverluste und Bewertungsdifferenzen.</t>
  </si>
  <si>
    <r>
      <t>PEV</t>
    </r>
    <r>
      <rPr>
        <i/>
        <vertAlign val="superscript"/>
        <sz val="10"/>
        <rFont val="Arial"/>
        <family val="2"/>
      </rPr>
      <t>1)</t>
    </r>
  </si>
  <si>
    <r>
      <t>Umwandlungsverluste</t>
    </r>
    <r>
      <rPr>
        <i/>
        <vertAlign val="superscript"/>
        <sz val="10"/>
        <rFont val="Arial"/>
        <family val="2"/>
      </rPr>
      <t>2)</t>
    </r>
  </si>
  <si>
    <t>3) Einwohner im Jahresmittel; Quelle: VGRdL (Berechnungsstand:August 2019/Februar 2020)</t>
  </si>
  <si>
    <r>
      <rPr>
        <sz val="9"/>
        <color theme="0"/>
        <rFont val="Times New Roman"/>
        <family val="1"/>
      </rPr>
      <t xml:space="preserve">3) </t>
    </r>
    <r>
      <rPr>
        <sz val="9"/>
        <rFont val="Times New Roman"/>
        <family val="1"/>
      </rPr>
      <t>Umrechnung mit Hi = 35,169 TJ/Mio m³.</t>
    </r>
  </si>
  <si>
    <t>4) Hi = 31,736 TJ/Mio m³.</t>
  </si>
  <si>
    <t>2) Hi = 31,736 TJ/Mio m³; ab 2008 Hi = 35,169 TJ/Mio m³; ab 2013 Hi = 35,182 TJ/Mio m³.</t>
  </si>
  <si>
    <t>5) Hi = 31,736 TJ/Mio m³.</t>
  </si>
  <si>
    <t>4) Hi = 31,736 TJ/Mio m³; ab 2008 Hi = 35,169 TJ/Mio m³; ab 2013 Hi = 35,182 TJ/Mio m³.</t>
  </si>
  <si>
    <t>Berechnungstand: 04.02.2021
Bayerisches Landesamt für Statistik, 2021.</t>
  </si>
  <si>
    <t>2) BIP preisbereinigt verkettet, Basis = 2015; Quelle: VGR für Bayern (Berechnungsstand August 2019/Februar 2020).</t>
  </si>
  <si>
    <t>E-3. Entwicklung des Stromaufkommens und -verbrauchs in Deutschland 1960 bis 2019</t>
  </si>
  <si>
    <t>Bunkerungen</t>
  </si>
  <si>
    <t>1) Quelle: AG Energiebilanzen e.V. (Abrufdatum: Oktober 2020), eigene Berechnungen.</t>
  </si>
  <si>
    <t>1) Bezüge abzüglich Lieferungen und Bunkerungen.</t>
  </si>
  <si>
    <r>
      <t>Mineralöle
und Mineralöl-
produkte</t>
    </r>
    <r>
      <rPr>
        <i/>
        <vertAlign val="superscript"/>
        <sz val="10"/>
        <rFont val="Arial"/>
        <family val="2"/>
      </rPr>
      <t>1)</t>
    </r>
  </si>
  <si>
    <r>
      <t>EEV</t>
    </r>
    <r>
      <rPr>
        <i/>
        <vertAlign val="superscript"/>
        <sz val="10"/>
        <rFont val="Arial"/>
        <family val="2"/>
      </rPr>
      <t>1)</t>
    </r>
  </si>
  <si>
    <t>1) Vor dem Jahr 1990 PEV ohne Berücksichtigung der Bunkerungen für den internationalen Luftverkehr.</t>
  </si>
  <si>
    <t>2) Erst ab 2004 werden neben erneuerbaren Energieträgern und Fernwärme auch sonstige Energieträger (dar. nicht biogene Abfälle) gesondert im EEV der Energiebilanz Bayern 
    ausgewiesen.</t>
  </si>
  <si>
    <t>1) Vor dem Jahr 1990 ohne Berücksichtigung der Bunkerungen für den internationalen Luftverkehr.</t>
  </si>
  <si>
    <r>
      <t>Verkehr</t>
    </r>
    <r>
      <rPr>
        <i/>
        <vertAlign val="superscript"/>
        <sz val="10"/>
        <rFont val="Arial"/>
        <family val="2"/>
      </rPr>
      <t>3)</t>
    </r>
  </si>
  <si>
    <r>
      <t>Verkehr</t>
    </r>
    <r>
      <rPr>
        <i/>
        <vertAlign val="superscript"/>
        <sz val="10"/>
        <rFont val="Arial"/>
        <family val="2"/>
      </rPr>
      <t>1)</t>
    </r>
  </si>
  <si>
    <r>
      <t>Haushalte und übr. Verbraucher</t>
    </r>
    <r>
      <rPr>
        <i/>
        <vertAlign val="superscript"/>
        <sz val="10"/>
        <rFont val="Arial"/>
        <family val="2"/>
      </rPr>
      <t>3)</t>
    </r>
  </si>
  <si>
    <t>2) Ohne Gesamteinsätze für Stromerzeugung. Ab 1995 nur noch Ausweis des Verbrauchs der Betriebe mit i.Allg. 20 und mehr Beschäftigten.</t>
  </si>
  <si>
    <t xml:space="preserve">3) Ab 1995 einschl. des Verbrauchs der industriellen Kleinbetriebe mit i.Allg. unter 20 Beschäftigten. </t>
  </si>
  <si>
    <t>3) Vor dem Jahr 1990 ohne Berücksichtigung der Bunkerungen für den internationalen Luftverkehr.</t>
  </si>
  <si>
    <t>1) Vor dem Jahr 1990  ohne Berücksichtigung der Bunkerungen für den internationalen Luftverkehr.</t>
  </si>
  <si>
    <r>
      <t>Luftverkehr</t>
    </r>
    <r>
      <rPr>
        <i/>
        <vertAlign val="superscript"/>
        <sz val="10"/>
        <rFont val="Arial"/>
        <family val="2"/>
      </rPr>
      <t>1)</t>
    </r>
  </si>
  <si>
    <r>
      <t>Flug-
turbinen-
kraftstoffe</t>
    </r>
    <r>
      <rPr>
        <i/>
        <vertAlign val="superscript"/>
        <sz val="10"/>
        <rFont val="Arial"/>
        <family val="2"/>
      </rPr>
      <t>1)</t>
    </r>
  </si>
  <si>
    <r>
      <t>CO</t>
    </r>
    <r>
      <rPr>
        <b/>
        <vertAlign val="subscript"/>
        <sz val="11"/>
        <rFont val="Arial"/>
        <family val="2"/>
      </rPr>
      <t>2</t>
    </r>
    <r>
      <rPr>
        <b/>
        <sz val="11"/>
        <rFont val="Arial"/>
        <family val="2"/>
      </rPr>
      <t>-2. Energiebedingte CO</t>
    </r>
    <r>
      <rPr>
        <b/>
        <vertAlign val="subscript"/>
        <sz val="11"/>
        <rFont val="Arial"/>
        <family val="2"/>
      </rPr>
      <t>2</t>
    </r>
    <r>
      <rPr>
        <b/>
        <sz val="11"/>
        <rFont val="Arial"/>
        <family val="2"/>
      </rPr>
      <t xml:space="preserve">-Emissionen in Bayern und in Deutschland seit 1990 (Quellenbilanz) </t>
    </r>
  </si>
  <si>
    <t>nachrichtlich:
CO2-Emissionen des internationalen Luftverkehrs</t>
  </si>
  <si>
    <t>nationaler Luftverkehr</t>
  </si>
  <si>
    <t>1) Hi = 35,182 TJ/Mio m³.</t>
  </si>
  <si>
    <r>
      <rPr>
        <sz val="11"/>
        <color theme="0"/>
        <rFont val="Times New Roman"/>
        <family val="1"/>
      </rPr>
      <t xml:space="preserve">dav. dav. </t>
    </r>
    <r>
      <rPr>
        <sz val="11"/>
        <rFont val="Times New Roman"/>
        <family val="1"/>
      </rPr>
      <t>Flugturbinenkraftstoffe (national)</t>
    </r>
  </si>
  <si>
    <t>nachrichtlich: Flugturbinenkraftstoffe (international)</t>
  </si>
  <si>
    <t>nachrichtlich:
internationaler
Luftverkehr</t>
  </si>
  <si>
    <r>
      <t xml:space="preserve">3) </t>
    </r>
    <r>
      <rPr>
        <sz val="9"/>
        <color indexed="8"/>
        <rFont val="Times New Roman"/>
        <family val="1"/>
      </rPr>
      <t>Quelle seit 1995: AG Energiebilanzen e.V. (Abrufdatum: November 2020).</t>
    </r>
  </si>
  <si>
    <t>2) Vor dem Jahr 1990  ohne Berücksichtigung der Bunkerungen für den internationalen Luftverkehr.</t>
  </si>
  <si>
    <r>
      <t>Flugturbinen-
kraftstoffe</t>
    </r>
    <r>
      <rPr>
        <i/>
        <vertAlign val="superscript"/>
        <sz val="10"/>
        <rFont val="Arial"/>
        <family val="2"/>
      </rPr>
      <t>2)</t>
    </r>
  </si>
  <si>
    <t>3) Hi = 31,736 TJ/Mio m³.</t>
  </si>
  <si>
    <r>
      <t>CO</t>
    </r>
    <r>
      <rPr>
        <b/>
        <vertAlign val="subscript"/>
        <sz val="11"/>
        <color theme="1"/>
        <rFont val="Arial"/>
        <family val="2"/>
      </rPr>
      <t>2</t>
    </r>
    <r>
      <rPr>
        <b/>
        <sz val="11"/>
        <color theme="1"/>
        <rFont val="Arial"/>
        <family val="2"/>
      </rPr>
      <t>-3: Energiebedingte CO</t>
    </r>
    <r>
      <rPr>
        <b/>
        <vertAlign val="subscript"/>
        <sz val="11"/>
        <color theme="1"/>
        <rFont val="Arial"/>
        <family val="2"/>
      </rPr>
      <t>2</t>
    </r>
    <r>
      <rPr>
        <b/>
        <sz val="11"/>
        <color theme="1"/>
        <rFont val="Arial"/>
        <family val="2"/>
      </rPr>
      <t>-Emissionennach Emittentensektoren in Bayern  seit 1990 (Quellenbilanz)</t>
    </r>
  </si>
  <si>
    <r>
      <t>CO</t>
    </r>
    <r>
      <rPr>
        <b/>
        <vertAlign val="subscript"/>
        <sz val="11"/>
        <color theme="1"/>
        <rFont val="Arial"/>
        <family val="2"/>
      </rPr>
      <t>2</t>
    </r>
    <r>
      <rPr>
        <b/>
        <sz val="11"/>
        <color theme="1"/>
        <rFont val="Arial"/>
        <family val="2"/>
      </rPr>
      <t>-3: Energiebedingte CO</t>
    </r>
    <r>
      <rPr>
        <b/>
        <vertAlign val="subscript"/>
        <sz val="11"/>
        <color theme="1"/>
        <rFont val="Arial"/>
        <family val="2"/>
      </rPr>
      <t>2</t>
    </r>
    <r>
      <rPr>
        <b/>
        <sz val="11"/>
        <color theme="1"/>
        <rFont val="Arial"/>
        <family val="2"/>
      </rPr>
      <t>-Emissionen nach Emittentensektoren in Bayern seit 1990 (Quellenbilanz)</t>
    </r>
  </si>
  <si>
    <t>darunter Rohbenzol</t>
  </si>
  <si>
    <t xml:space="preserve">  Rohteer</t>
  </si>
  <si>
    <t xml:space="preserve"> Pech</t>
  </si>
  <si>
    <t>in 1 000</t>
  </si>
  <si>
    <t>Haushalte und übrige Verbraucher</t>
  </si>
  <si>
    <r>
      <t>CO</t>
    </r>
    <r>
      <rPr>
        <b/>
        <vertAlign val="subscript"/>
        <sz val="11"/>
        <color theme="1"/>
        <rFont val="Arial"/>
        <family val="2"/>
      </rPr>
      <t>2</t>
    </r>
    <r>
      <rPr>
        <b/>
        <sz val="11"/>
        <color theme="1"/>
        <rFont val="Arial"/>
        <family val="2"/>
      </rPr>
      <t>-3: Energiebedingte CO</t>
    </r>
    <r>
      <rPr>
        <b/>
        <vertAlign val="subscript"/>
        <sz val="11"/>
        <color theme="1"/>
        <rFont val="Arial"/>
        <family val="2"/>
      </rPr>
      <t>2</t>
    </r>
    <r>
      <rPr>
        <b/>
        <sz val="11"/>
        <color theme="1"/>
        <rFont val="Arial"/>
        <family val="2"/>
      </rPr>
      <t>-Emissionen nach Emittentensektoren in Bayern  seit 1990 (Quellenbilanz)</t>
    </r>
  </si>
  <si>
    <r>
      <t>Sonstige</t>
    </r>
    <r>
      <rPr>
        <i/>
        <vertAlign val="superscript"/>
        <sz val="10"/>
        <color theme="1"/>
        <rFont val="Arial"/>
        <family val="2"/>
      </rPr>
      <t>1)</t>
    </r>
    <r>
      <rPr>
        <i/>
        <sz val="10"/>
        <color theme="1"/>
        <rFont val="Arial"/>
        <family val="2"/>
      </rPr>
      <t>,
Fackelverluste</t>
    </r>
  </si>
  <si>
    <r>
      <rPr>
        <sz val="11"/>
        <color theme="0"/>
        <rFont val="Times New Roman"/>
        <family val="1"/>
      </rPr>
      <t xml:space="preserve">dar. </t>
    </r>
    <r>
      <rPr>
        <sz val="11"/>
        <rFont val="Times New Roman"/>
        <family val="1"/>
      </rPr>
      <t>Hausmüll</t>
    </r>
    <r>
      <rPr>
        <vertAlign val="superscript"/>
        <sz val="11"/>
        <rFont val="Times New Roman"/>
        <family val="1"/>
      </rPr>
      <t>5)</t>
    </r>
  </si>
  <si>
    <t>Verbrauch in Deutsch-land Heizöl schwer</t>
  </si>
  <si>
    <t>Verbrauch in Deutsch-land Heizöl leicht</t>
  </si>
  <si>
    <t>4) Ohne anteilige Zurechnung der jeweils vorgelagerten Emissionen im Umwandlungsbereich.</t>
  </si>
  <si>
    <t>Abschnitt 5: Erneuerbare Energien</t>
  </si>
  <si>
    <t>Fortsetzung Kapitel E: Situation und Entwicklung bei den einzelnen Energieträgern</t>
  </si>
  <si>
    <r>
      <t>Energiebedingte CO</t>
    </r>
    <r>
      <rPr>
        <i/>
        <vertAlign val="subscript"/>
        <sz val="10"/>
        <rFont val="Arial"/>
        <family val="2"/>
      </rPr>
      <t>2</t>
    </r>
    <r>
      <rPr>
        <i/>
        <sz val="10"/>
        <rFont val="Arial"/>
        <family val="2"/>
      </rPr>
      <t>-Emissionen Insgesamt</t>
    </r>
  </si>
  <si>
    <t xml:space="preserve">1) Abweichungen für die Jahre 1950 bis 1989 zwischen PEV und der Summe aus EEV, Umwandlungsverluste und nichtenergetischer Verbrauch sind gerundet Werte in PJ im Quellmaterial </t>
  </si>
  <si>
    <t xml:space="preserve">    zurückzuführen. Vor dem Jahr 1990 PEV und EEV ohne Berücksichtigung der Bunkerungen für den internationalen Luftverkehr.</t>
  </si>
  <si>
    <t xml:space="preserve"> 2) Einschl. statistische Differenzen.</t>
  </si>
  <si>
    <t>2) Der Nettoverbrauch ergibt sich aus dem Bruttoverbrauch abzüglich Eigenverbrauch bei der Erzeugung, Pumpstromverbrauch, Leitungsverluste und 
    Bewertungsdifferenzen.</t>
  </si>
  <si>
    <t>2) Der Nettoverbrauch ergibt sich aus dem Bruttoverbrauch abzüglich Eigenverbrauch bei der Erzeugung, Pumpstromverbrauch, Leitungsverluste 
    und Bewertungsdifferenzen.
3) Vorläufige Angaben.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</si>
</sst>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6">
    <numFmt numFmtId="44" formatCode="_-* #,##0.00\ &quot;€&quot;_-;\-* #,##0.00\ &quot;€&quot;_-;_-* &quot;-&quot;??\ &quot;€&quot;_-;_-@_-"/>
    <numFmt numFmtId="164" formatCode="_-* #,##0.00\ _€_-;\-* #,##0.00\ _€_-;_-* &quot;-&quot;??\ _€_-;_-@_-"/>
    <numFmt numFmtId="165" formatCode="###,\ \ "/>
    <numFmt numFmtId="166" formatCode="#0.0,\ \ "/>
    <numFmt numFmtId="167" formatCode="#\ ##0,\ \ \ "/>
    <numFmt numFmtId="168" formatCode="#,##0,&quot; &quot;"/>
    <numFmt numFmtId="169" formatCode="#0.0\ \ "/>
    <numFmt numFmtId="170" formatCode="##.0\ \ "/>
    <numFmt numFmtId="171" formatCode="0.0"/>
    <numFmt numFmtId="172" formatCode="&quot;.  &quot;"/>
    <numFmt numFmtId="173" formatCode="&quot;–    &quot;"/>
    <numFmt numFmtId="174" formatCode="#\ ###\ ##0,\ \ "/>
    <numFmt numFmtId="175" formatCode="###\ ###\ \ "/>
    <numFmt numFmtId="176" formatCode="#\ ###\ ##0,\ \ \ \ "/>
    <numFmt numFmtId="177" formatCode="\ 0.0\ \ \ "/>
    <numFmt numFmtId="178" formatCode="#\ ###\ ###\ \ "/>
    <numFmt numFmtId="179" formatCode="0.0\ \ \ \ \ \ \ \ \ \ "/>
    <numFmt numFmtId="180" formatCode="\ 0.0\ \ "/>
    <numFmt numFmtId="181" formatCode="#\ ##0,\ \ "/>
    <numFmt numFmtId="182" formatCode="\ #0.0\ \ "/>
    <numFmt numFmtId="183" formatCode="0.0\ \ "/>
    <numFmt numFmtId="184" formatCode="\ #\ ##0.0\ \ "/>
    <numFmt numFmtId="185" formatCode="#\ ###\ ##0\ \ "/>
    <numFmt numFmtId="186" formatCode="#\ ##0,"/>
    <numFmt numFmtId="187" formatCode="#,##0,&quot;&quot;"/>
    <numFmt numFmtId="188" formatCode="\ \ 0.0\ \ "/>
    <numFmt numFmtId="189" formatCode="#\ ###\ ##0.0#\r\ ;\-\ #\ ###\ ##0.0#\r\ ;\–\ \ ;@"/>
    <numFmt numFmtId="190" formatCode="0.0%"/>
    <numFmt numFmtId="191" formatCode="&quot; - &quot;"/>
    <numFmt numFmtId="192" formatCode="0\ \ \ "/>
    <numFmt numFmtId="193" formatCode="0.000\ \ "/>
    <numFmt numFmtId="194" formatCode="#\ ##0\ \ \ "/>
    <numFmt numFmtId="195" formatCode="0_ ;\-0\ "/>
    <numFmt numFmtId="196" formatCode="#\ ###\ ##0.0\ \ "/>
    <numFmt numFmtId="197" formatCode="\ #,##0,&quot;&quot;"/>
    <numFmt numFmtId="198" formatCode="\ #\ ###\ ###\ ##0\ \ ;\ \–###\ ###\ ##0\ \ ;\ * \–\ \ ;\ * @\ \ "/>
    <numFmt numFmtId="199" formatCode="#\ ###\ ###;\–\ #\ ###\ ###"/>
    <numFmt numFmtId="200" formatCode="\•\ \ ;\•\ \ ;\•\ \ ;\•\ \ "/>
    <numFmt numFmtId="201" formatCode="#\ ###\ ##0,\ \ ;\-\ #\ ###\ ##0,\ \ ;\–\ \ "/>
    <numFmt numFmtId="202" formatCode="\ ####0.0\ \ ;\ * \–####0.0\ \ ;\ * \X\ \ ;\ * @\ \ "/>
    <numFmt numFmtId="203" formatCode=";;;@\ *."/>
    <numFmt numFmtId="204" formatCode="_-* #,##0.00\ &quot;DM&quot;_-;\-* #,##0.00\ &quot;DM&quot;_-;_-* &quot;-&quot;??\ &quot;DM&quot;_-;_-@_-"/>
    <numFmt numFmtId="205" formatCode="\ ##\ ###\ ##0.0\ \ ;\ \–#\ ###\ ##0.0\ \ ;\ * \–\ \ ;\ * @\ \ "/>
    <numFmt numFmtId="206" formatCode="#\ ###\ ##0.00\ \ "/>
    <numFmt numFmtId="207" formatCode="#\ ###\ ##0\ \ ;\-\ #\ ###\ ##0\ \ ;\–\ \ "/>
    <numFmt numFmtId="208" formatCode="#\ ###\ ##0.0\ \ ;\-\ #\ ###\ ##0.0\ \ ;\–\ \ "/>
    <numFmt numFmtId="209" formatCode="#\ ###\ ##0.00\ \ ;\-\ #\ ###\ ##0.00\ \ ;\–\ \ "/>
    <numFmt numFmtId="210" formatCode="#\ ###\ ##0\r\ ;\-\ #\ ###\ ##0\r\ ;\–\ \ ;@"/>
    <numFmt numFmtId="211" formatCode="#\ ###\ ##0.0#&quot;s&quot;;\-\ #\ ###\ ##0.0#&quot;s&quot;;\–\ \ ;@"/>
    <numFmt numFmtId="212" formatCode="#\ ###\ ##0&quot;s&quot;;\-\ #\ ###\ ##0&quot;s&quot;;\–\ \ ;@"/>
    <numFmt numFmtId="213" formatCode="#\ ###\ ##0,,\ \ ;\-\ #\ ###\ ##0,,\ \ ;\–\ \ "/>
    <numFmt numFmtId="214" formatCode="&quot;Fehler-positive Zahl&quot;;&quot;Fehler-negative Zahl&quot;;&quot;Fehler-Nullwert&quot;;&quot;Fehler-Text&quot;"/>
    <numFmt numFmtId="215" formatCode="\(#\ ###\ ##0.0#\)\ ;\(\-\ #\ ###\ ##0.0#\)\ ;&quot;/  &quot;;@"/>
    <numFmt numFmtId="216" formatCode="\(#\ ###\ ##0\)\ ;\(\-\ #\ ###\ ##0\)\ ;&quot;/  &quot;;@"/>
    <numFmt numFmtId="217" formatCode="\x\ \ ;\x\ \ ;\x\ \ ;@"/>
    <numFmt numFmtId="218" formatCode="#\ ###\ ##0.0#\p;\-\ #\ ###\ ##0.0#\p;\–\ \ ;@"/>
    <numFmt numFmtId="219" formatCode="#\ ###\ ##0\p;\-\ #\ ###\ ##0\p;\–\ \ ;@"/>
    <numFmt numFmtId="220" formatCode="#,##0&quot; &quot;"/>
    <numFmt numFmtId="221" formatCode="&quot;-   &quot;"/>
    <numFmt numFmtId="222" formatCode="###\ ###\ ###\ ###\ ###\ \ "/>
    <numFmt numFmtId="223" formatCode="#\ ###\ ##0"/>
    <numFmt numFmtId="224" formatCode="@\ *."/>
    <numFmt numFmtId="225" formatCode="\ \ \ \ \ \ \ \ \ \ @\ *."/>
    <numFmt numFmtId="226" formatCode="\ \ \ \ \ \ \ \ \ \ \ \ @\ *."/>
    <numFmt numFmtId="227" formatCode="\ \ \ \ \ \ \ \ \ \ \ \ @"/>
    <numFmt numFmtId="228" formatCode="\ \ \ \ \ \ \ \ \ \ \ \ \ @\ *."/>
    <numFmt numFmtId="229" formatCode="\ @\ *."/>
    <numFmt numFmtId="230" formatCode="\ @"/>
    <numFmt numFmtId="231" formatCode="\ \ @\ *."/>
    <numFmt numFmtId="232" formatCode="\ \ @"/>
    <numFmt numFmtId="233" formatCode="\ \ \ @\ *."/>
    <numFmt numFmtId="234" formatCode="\ \ \ @"/>
    <numFmt numFmtId="235" formatCode="\ \ \ \ @\ *."/>
    <numFmt numFmtId="236" formatCode="\ \ \ \ @"/>
    <numFmt numFmtId="237" formatCode="\ \ \ \ \ \ @\ *."/>
    <numFmt numFmtId="238" formatCode="\ \ \ \ \ \ @"/>
    <numFmt numFmtId="239" formatCode="\ \ \ \ \ \ \ @\ *."/>
    <numFmt numFmtId="240" formatCode="\ \ \ \ \ \ \ \ \ @\ *."/>
    <numFmt numFmtId="241" formatCode="\ \ \ \ \ \ \ \ \ @"/>
    <numFmt numFmtId="242" formatCode="#,##0.00\ &quot;Gg&quot;"/>
    <numFmt numFmtId="243" formatCode="#,##0.00\ &quot;kg&quot;"/>
    <numFmt numFmtId="244" formatCode="#,##0.00\ &quot;kt&quot;"/>
    <numFmt numFmtId="245" formatCode="#,##0.00\ &quot;Stck&quot;"/>
    <numFmt numFmtId="246" formatCode="#,##0.00\ &quot;Stk&quot;"/>
    <numFmt numFmtId="247" formatCode="#,##0.00\ &quot;T.Stk&quot;"/>
    <numFmt numFmtId="248" formatCode="#,##0.00\ &quot;TJ&quot;"/>
    <numFmt numFmtId="249" formatCode="#,##0.00\ &quot;TStk&quot;"/>
    <numFmt numFmtId="250" formatCode="yyyy"/>
    <numFmt numFmtId="251" formatCode="_-* #,##0.00\ [$€]_-;\-* #,##0.00\ [$€]_-;_-* &quot;-&quot;??\ [$€]_-;_-@_-"/>
    <numFmt numFmtId="252" formatCode="#,##0.0000"/>
    <numFmt numFmtId="253" formatCode="* ??\ ???\ ??0\ \ \ ;* \–\ ##\ ???\ ??0\ \ \ ;&quot;–   &quot;"/>
    <numFmt numFmtId="254" formatCode="#,##0.0"/>
    <numFmt numFmtId="255" formatCode="#.0\ ###\ ##0\ \ "/>
    <numFmt numFmtId="256" formatCode="0.0000"/>
    <numFmt numFmtId="257" formatCode="#\ ###\ ##0;\-\ #\ ###\ ##0;\–\ \ "/>
    <numFmt numFmtId="258" formatCode="#,##0.0000000"/>
    <numFmt numFmtId="259" formatCode="_-* #,##0\ _€_-;\-* #,##0\ _€_-;_-* &quot;-&quot;??\ _€_-;_-@_-"/>
    <numFmt numFmtId="260" formatCode="#,##0.00000"/>
    <numFmt numFmtId="261" formatCode="#,##0.00_ ;\-#,##0.00\ "/>
    <numFmt numFmtId="262" formatCode="####\ ###\ ##0.0\ \ "/>
    <numFmt numFmtId="263" formatCode="_-* #,##0.0000000000000\ _€_-;\-* #,##0.0000000000000\ _€_-;_-* &quot;-&quot;??\ _€_-;_-@_-"/>
    <numFmt numFmtId="264" formatCode="0.0000000"/>
    <numFmt numFmtId="265" formatCode="_-* #,##0.000000\ _€_-;\-* #,##0.000000\ _€_-;_-* &quot;-&quot;??\ _€_-;_-@_-"/>
    <numFmt numFmtId="266" formatCode="###\ ###\ ##0.0\ \ "/>
    <numFmt numFmtId="267" formatCode="###\ ###\ ##0;\-###\ ###\ ##0;**"/>
    <numFmt numFmtId="268" formatCode="##\ ###\ ##0.0\ \ "/>
  </numFmts>
  <fonts count="160">
    <font>
      <sz val="11"/>
      <color theme="1"/>
      <name val="Calibri"/>
      <family val="2"/>
      <scheme val="minor"/>
    </font>
    <font>
      <sz val="12"/>
      <name val="Times New Roman"/>
      <family val="1"/>
    </font>
    <font>
      <sz val="9"/>
      <name val="Times New Roman"/>
      <family val="1"/>
    </font>
    <font>
      <vertAlign val="superscript"/>
      <sz val="9"/>
      <name val="Times New Roman"/>
      <family val="1"/>
    </font>
    <font>
      <sz val="12"/>
      <name val="Times"/>
      <family val="1"/>
    </font>
    <font>
      <b/>
      <sz val="11"/>
      <name val="Times New Roman"/>
      <family val="1"/>
    </font>
    <font>
      <sz val="11"/>
      <name val="Times New Roman"/>
      <family val="1"/>
    </font>
    <font>
      <vertAlign val="superscript"/>
      <sz val="11"/>
      <name val="Times New Roman"/>
      <family val="1"/>
    </font>
    <font>
      <i/>
      <sz val="10"/>
      <name val="Arial"/>
      <family val="2"/>
    </font>
    <font>
      <i/>
      <vertAlign val="superscript"/>
      <sz val="10"/>
      <name val="Arial"/>
      <family val="2"/>
    </font>
    <font>
      <b/>
      <sz val="14"/>
      <name val="Times"/>
      <family val="1"/>
    </font>
    <font>
      <b/>
      <sz val="11"/>
      <name val="Arial"/>
      <family val="2"/>
    </font>
    <font>
      <sz val="7"/>
      <name val="AGaramond"/>
      <family val="1"/>
    </font>
    <font>
      <sz val="10"/>
      <name val="Arial"/>
      <family val="2"/>
    </font>
    <font>
      <sz val="9"/>
      <name val="Arial"/>
      <family val="2"/>
    </font>
    <font>
      <sz val="11"/>
      <name val="Arial"/>
      <family val="2"/>
    </font>
    <font>
      <sz val="11"/>
      <name val="Times"/>
      <family val="1"/>
    </font>
    <font>
      <sz val="12"/>
      <name val="Times New Roman"/>
      <family val="1"/>
    </font>
    <font>
      <i/>
      <sz val="6"/>
      <name val="AGaramond"/>
      <family val="1"/>
    </font>
    <font>
      <u/>
      <sz val="10"/>
      <color indexed="12"/>
      <name val="Arial"/>
      <family val="2"/>
    </font>
    <font>
      <b/>
      <sz val="7"/>
      <name val="AGaramond"/>
      <family val="1"/>
    </font>
    <font>
      <sz val="7"/>
      <name val="Times New Roman"/>
      <family val="1"/>
    </font>
    <font>
      <i/>
      <sz val="10"/>
      <name val="FuturaMedium"/>
      <family val="2"/>
    </font>
    <font>
      <i/>
      <sz val="6.5"/>
      <name val="Futura CondensedLight"/>
      <family val="2"/>
    </font>
    <font>
      <sz val="6.5"/>
      <name val="Futura Condensed"/>
      <family val="2"/>
    </font>
    <font>
      <i/>
      <sz val="7"/>
      <name val="AGaramond"/>
      <family val="1"/>
    </font>
    <font>
      <sz val="10"/>
      <name val="MS Sans Serif"/>
      <family val="2"/>
    </font>
    <font>
      <i/>
      <sz val="12"/>
      <name val="Times New Roman"/>
      <family val="1"/>
    </font>
    <font>
      <sz val="10"/>
      <name val="Arial"/>
      <family val="2"/>
    </font>
    <font>
      <sz val="10"/>
      <name val="MS Sans Serif"/>
      <family val="2"/>
    </font>
    <font>
      <sz val="10"/>
      <name val="Times New Roman"/>
      <family val="1"/>
    </font>
    <font>
      <b/>
      <sz val="11"/>
      <name val="Times"/>
      <family val="1"/>
    </font>
    <font>
      <b/>
      <sz val="12"/>
      <name val="Arial"/>
      <family val="2"/>
    </font>
    <font>
      <b/>
      <vertAlign val="superscript"/>
      <sz val="11"/>
      <name val="Arial"/>
      <family val="2"/>
    </font>
    <font>
      <b/>
      <sz val="10"/>
      <name val="Times New Roman"/>
      <family val="1"/>
    </font>
    <font>
      <vertAlign val="superscript"/>
      <sz val="10"/>
      <name val="Times New Roman"/>
      <family val="1"/>
    </font>
    <font>
      <b/>
      <sz val="12"/>
      <name val="Times New Roman"/>
      <family val="1"/>
    </font>
    <font>
      <b/>
      <vertAlign val="subscript"/>
      <sz val="11"/>
      <name val="Arial"/>
      <family val="2"/>
    </font>
    <font>
      <b/>
      <vertAlign val="superscript"/>
      <sz val="11"/>
      <name val="Times New Roman"/>
      <family val="1"/>
    </font>
    <font>
      <sz val="7"/>
      <name val="AGaramond"/>
    </font>
    <font>
      <b/>
      <sz val="12"/>
      <name val="Times"/>
      <family val="1"/>
    </font>
    <font>
      <i/>
      <sz val="12"/>
      <name val="Times"/>
      <family val="1"/>
    </font>
    <font>
      <i/>
      <sz val="10"/>
      <name val="Times"/>
      <family val="1"/>
    </font>
    <font>
      <sz val="6.5"/>
      <name val="MS Sans Serif"/>
      <family val="2"/>
    </font>
    <font>
      <sz val="11"/>
      <color indexed="8"/>
      <name val="Calibri"/>
      <family val="2"/>
    </font>
    <font>
      <sz val="11"/>
      <color indexed="9"/>
      <name val="Calibri"/>
      <family val="2"/>
    </font>
    <font>
      <sz val="6"/>
      <name val="Jahrbuch"/>
      <family val="2"/>
    </font>
    <font>
      <sz val="9"/>
      <color indexed="8"/>
      <name val="Times New Roman"/>
      <family val="1"/>
    </font>
    <font>
      <b/>
      <sz val="10"/>
      <name val="Arial"/>
      <family val="2"/>
    </font>
    <font>
      <sz val="8"/>
      <name val="Arial"/>
      <family val="2"/>
    </font>
    <font>
      <sz val="11"/>
      <color theme="1"/>
      <name val="Calibri"/>
      <family val="2"/>
      <scheme val="minor"/>
    </font>
    <font>
      <sz val="11"/>
      <color theme="1"/>
      <name val="Times New Roman"/>
      <family val="1"/>
    </font>
    <font>
      <i/>
      <sz val="10"/>
      <color theme="1"/>
      <name val="Arial"/>
      <family val="2"/>
    </font>
    <font>
      <i/>
      <vertAlign val="superscript"/>
      <sz val="10"/>
      <color theme="1"/>
      <name val="Arial"/>
      <family val="2"/>
    </font>
    <font>
      <sz val="9"/>
      <color theme="1"/>
      <name val="Times New Roman"/>
      <family val="1"/>
    </font>
    <font>
      <sz val="11"/>
      <color theme="0"/>
      <name val="Times New Roman"/>
      <family val="1"/>
    </font>
    <font>
      <b/>
      <sz val="7"/>
      <name val="AGaramond"/>
    </font>
    <font>
      <b/>
      <sz val="7"/>
      <name val="Times New Roman"/>
      <family val="1"/>
    </font>
    <font>
      <vertAlign val="superscript"/>
      <sz val="7"/>
      <name val="Times New Roman"/>
      <family val="1"/>
    </font>
    <font>
      <vertAlign val="superscript"/>
      <sz val="7"/>
      <name val="AGaramond"/>
    </font>
    <font>
      <b/>
      <sz val="7"/>
      <color indexed="10"/>
      <name val="AGaramond"/>
    </font>
    <font>
      <i/>
      <vertAlign val="superscript"/>
      <sz val="6"/>
      <name val="AGaramond"/>
    </font>
    <font>
      <sz val="7"/>
      <name val="Arial"/>
      <family val="2"/>
    </font>
    <font>
      <b/>
      <sz val="7"/>
      <name val="Arial"/>
      <family val="2"/>
    </font>
    <font>
      <vertAlign val="superscript"/>
      <sz val="7"/>
      <name val="Arial"/>
      <family val="2"/>
    </font>
    <font>
      <i/>
      <sz val="7"/>
      <name val="Arial"/>
      <family val="2"/>
    </font>
    <font>
      <i/>
      <sz val="6.5"/>
      <name val="Arial"/>
      <family val="2"/>
    </font>
    <font>
      <sz val="6.5"/>
      <name val="Arial"/>
      <family val="2"/>
    </font>
    <font>
      <i/>
      <sz val="6"/>
      <name val="Arial"/>
      <family val="2"/>
    </font>
    <font>
      <i/>
      <vertAlign val="superscript"/>
      <sz val="7"/>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8"/>
      <color indexed="12"/>
      <name val="Arial"/>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8"/>
      <name val="Jahrbuch"/>
      <family val="2"/>
    </font>
    <font>
      <sz val="11"/>
      <color indexed="52"/>
      <name val="Calibri"/>
      <family val="2"/>
    </font>
    <font>
      <sz val="11"/>
      <color indexed="10"/>
      <name val="Calibri"/>
      <family val="2"/>
    </font>
    <font>
      <b/>
      <sz val="11"/>
      <color indexed="9"/>
      <name val="Calibri"/>
      <family val="2"/>
    </font>
    <font>
      <sz val="8"/>
      <name val="Helv"/>
    </font>
    <font>
      <sz val="10"/>
      <name val="Helv"/>
    </font>
    <font>
      <sz val="10"/>
      <name val="Arial"/>
      <family val="2"/>
    </font>
    <font>
      <sz val="11"/>
      <name val="Times"/>
      <family val="1"/>
    </font>
    <font>
      <sz val="11"/>
      <color theme="0"/>
      <name val="Times"/>
      <family val="1"/>
    </font>
    <font>
      <sz val="12"/>
      <name val="Times"/>
      <family val="1"/>
    </font>
    <font>
      <vertAlign val="superscript"/>
      <sz val="11"/>
      <name val="Times"/>
      <family val="1"/>
    </font>
    <font>
      <i/>
      <vertAlign val="subscript"/>
      <sz val="10"/>
      <name val="Arial"/>
      <family val="2"/>
    </font>
    <font>
      <sz val="9"/>
      <color theme="0"/>
      <name val="Times New Roman"/>
      <family val="1"/>
    </font>
    <font>
      <i/>
      <sz val="6"/>
      <name val="Jahrbuch"/>
      <family val="2"/>
    </font>
    <font>
      <b/>
      <sz val="10"/>
      <name val="Jahrbuch"/>
      <family val="2"/>
    </font>
    <font>
      <b/>
      <sz val="9"/>
      <name val="Jahrbuch"/>
      <family val="2"/>
    </font>
    <font>
      <sz val="11"/>
      <color rgb="FFFF0000"/>
      <name val="Calibri"/>
      <family val="2"/>
      <scheme val="minor"/>
    </font>
    <font>
      <b/>
      <sz val="11"/>
      <color theme="0"/>
      <name val="Arial"/>
      <family val="2"/>
    </font>
    <font>
      <i/>
      <sz val="11"/>
      <name val="Times New Roman"/>
      <family val="1"/>
    </font>
    <font>
      <u/>
      <sz val="11"/>
      <name val="Times New Roman"/>
      <family val="1"/>
    </font>
    <font>
      <sz val="10"/>
      <name val="Arial"/>
      <family val="2"/>
    </font>
    <font>
      <sz val="10"/>
      <name val="MS Sans"/>
    </font>
    <font>
      <u/>
      <sz val="7"/>
      <color indexed="12"/>
      <name val="AGaramond"/>
      <family val="1"/>
    </font>
    <font>
      <sz val="7"/>
      <color rgb="FFFF0000"/>
      <name val="Arial"/>
      <family val="2"/>
    </font>
    <font>
      <sz val="7"/>
      <name val="Cambria"/>
      <family val="1"/>
    </font>
    <font>
      <vertAlign val="subscript"/>
      <sz val="9"/>
      <name val="Times New Roman"/>
      <family val="1"/>
    </font>
    <font>
      <b/>
      <sz val="10"/>
      <name val="MS Sans Serif"/>
      <family val="2"/>
    </font>
    <font>
      <sz val="12"/>
      <color theme="1"/>
      <name val="AGaramond"/>
    </font>
    <font>
      <sz val="10"/>
      <name val="Arial"/>
      <family val="2"/>
    </font>
    <font>
      <sz val="7"/>
      <name val="Letter Gothic CE"/>
      <family val="3"/>
      <charset val="238"/>
    </font>
    <font>
      <b/>
      <sz val="9"/>
      <name val="Times New Roman"/>
      <family val="1"/>
    </font>
    <font>
      <sz val="8"/>
      <name val="Helvetica"/>
      <family val="2"/>
    </font>
    <font>
      <sz val="10"/>
      <name val="Arial"/>
      <family val="2"/>
    </font>
    <font>
      <sz val="11"/>
      <name val="Helv"/>
    </font>
    <font>
      <vertAlign val="subscript"/>
      <sz val="10"/>
      <name val="Arial"/>
      <family val="2"/>
    </font>
    <font>
      <sz val="10"/>
      <name val="Arial"/>
      <family val="2"/>
    </font>
    <font>
      <b/>
      <sz val="11"/>
      <color theme="1"/>
      <name val="Arial"/>
      <family val="2"/>
    </font>
    <font>
      <i/>
      <sz val="7"/>
      <color theme="1"/>
      <name val="Arial"/>
      <family val="2"/>
    </font>
    <font>
      <sz val="10"/>
      <name val="Arial"/>
      <family val="2"/>
    </font>
    <font>
      <sz val="7"/>
      <color theme="1"/>
      <name val="Arial"/>
      <family val="2"/>
    </font>
    <font>
      <b/>
      <vertAlign val="subscript"/>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theme="1"/>
      <name val="Arial"/>
      <family val="2"/>
    </font>
    <font>
      <sz val="10"/>
      <color indexed="8"/>
      <name val="Arial"/>
      <family val="2"/>
    </font>
    <font>
      <sz val="11"/>
      <color indexed="8"/>
      <name val="Times New Roman"/>
      <family val="1"/>
    </font>
    <font>
      <u/>
      <sz val="10"/>
      <color theme="10"/>
      <name val="Arial"/>
      <family val="2"/>
    </font>
    <font>
      <sz val="10"/>
      <name val="Calibri"/>
      <family val="2"/>
      <scheme val="minor"/>
    </font>
    <font>
      <b/>
      <i/>
      <sz val="10"/>
      <name val="Arial"/>
      <family val="2"/>
    </font>
    <font>
      <sz val="7"/>
      <color theme="1"/>
      <name val="AGaramond"/>
    </font>
    <font>
      <i/>
      <sz val="14"/>
      <name val="FuturaMedium"/>
      <family val="2"/>
    </font>
    <font>
      <i/>
      <sz val="14"/>
      <name val="Arial"/>
      <family val="2"/>
    </font>
    <font>
      <b/>
      <vertAlign val="subscript"/>
      <sz val="11"/>
      <name val="Times New Roman"/>
      <family val="1"/>
    </font>
    <font>
      <b/>
      <sz val="9"/>
      <name val="AGaramond"/>
    </font>
    <font>
      <vertAlign val="superscript"/>
      <sz val="12"/>
      <name val="Times"/>
      <family val="1"/>
    </font>
    <font>
      <b/>
      <sz val="10"/>
      <color rgb="FFFF0000"/>
      <name val="Arial"/>
      <family val="2"/>
    </font>
    <font>
      <b/>
      <sz val="12"/>
      <color rgb="FFFF0000"/>
      <name val="Times New Roman"/>
      <family val="1"/>
    </font>
    <font>
      <sz val="8"/>
      <name val="Times New Roman"/>
      <family val="1"/>
    </font>
  </fonts>
  <fills count="65">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92D050"/>
        <bgColor indexed="64"/>
      </patternFill>
    </fill>
    <fill>
      <patternFill patternType="solid">
        <fgColor theme="0" tint="-0.1499984740745262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darkTrellis"/>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6"/>
      </patternFill>
    </fill>
    <fill>
      <patternFill patternType="solid">
        <fgColor indexed="54"/>
      </patternFill>
    </fill>
    <fill>
      <patternFill patternType="solid">
        <fgColor indexed="9"/>
      </patternFill>
    </fill>
    <fill>
      <patternFill patternType="solid">
        <fgColor rgb="FFF2F2F2"/>
        <bgColor indexed="64"/>
      </patternFill>
    </fill>
    <fill>
      <patternFill patternType="solid">
        <fgColor indexed="9"/>
        <bgColor indexed="64"/>
      </patternFill>
    </fill>
  </fills>
  <borders count="48">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style="hair">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rgb="FF333333"/>
      </left>
      <right style="thin">
        <color rgb="FF333333"/>
      </right>
      <top style="thin">
        <color rgb="FF333333"/>
      </top>
      <bottom style="thin">
        <color rgb="FF333333"/>
      </bottom>
      <diagonal/>
    </border>
  </borders>
  <cellStyleXfs count="995">
    <xf numFmtId="0" fontId="0" fillId="0" borderId="0"/>
    <xf numFmtId="0" fontId="1" fillId="0" borderId="0"/>
    <xf numFmtId="168" fontId="12" fillId="0" borderId="0">
      <alignment horizontal="right" vertical="center"/>
    </xf>
    <xf numFmtId="0" fontId="13" fillId="0" borderId="0"/>
    <xf numFmtId="164" fontId="13" fillId="0" borderId="0" applyFont="0" applyFill="0" applyBorder="0" applyAlignment="0" applyProtection="0"/>
    <xf numFmtId="1" fontId="18" fillId="0" borderId="8">
      <alignment horizontal="center"/>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172" fontId="20" fillId="0" borderId="0">
      <alignment horizontal="right" vertical="center"/>
    </xf>
    <xf numFmtId="172" fontId="20" fillId="0" borderId="2">
      <alignment horizontal="right" vertical="center"/>
    </xf>
    <xf numFmtId="172" fontId="20" fillId="0" borderId="2">
      <alignment horizontal="right" vertical="center"/>
    </xf>
    <xf numFmtId="172" fontId="20" fillId="0" borderId="6">
      <alignment horizontal="right" vertical="center"/>
    </xf>
    <xf numFmtId="172" fontId="20" fillId="0" borderId="2">
      <alignment horizontal="right" vertical="center"/>
    </xf>
    <xf numFmtId="172" fontId="20" fillId="0" borderId="6">
      <alignment horizontal="right" vertical="center"/>
    </xf>
    <xf numFmtId="1" fontId="12" fillId="2" borderId="0">
      <alignment horizontal="right" vertical="center"/>
    </xf>
    <xf numFmtId="1" fontId="12" fillId="2" borderId="11">
      <alignment horizontal="right" vertical="center"/>
    </xf>
    <xf numFmtId="1" fontId="21" fillId="2" borderId="1">
      <alignment horizontal="right" vertical="center"/>
    </xf>
    <xf numFmtId="1" fontId="12" fillId="2" borderId="2">
      <alignment horizontal="right" vertical="center"/>
    </xf>
    <xf numFmtId="1" fontId="12" fillId="2" borderId="4">
      <alignment horizontal="right" vertical="center"/>
    </xf>
    <xf numFmtId="1" fontId="12" fillId="2" borderId="6">
      <alignment horizontal="right" vertical="center"/>
    </xf>
    <xf numFmtId="1" fontId="21" fillId="2" borderId="9">
      <alignment horizontal="right" vertical="center"/>
    </xf>
    <xf numFmtId="173" fontId="12" fillId="0" borderId="6">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0">
      <alignment horizontal="right" vertical="center"/>
    </xf>
    <xf numFmtId="173" fontId="12" fillId="0" borderId="6">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5">
      <alignment horizontal="right" vertical="center"/>
    </xf>
    <xf numFmtId="173" fontId="12" fillId="0" borderId="2">
      <alignment horizontal="right" vertical="center"/>
    </xf>
    <xf numFmtId="173" fontId="12" fillId="0" borderId="0">
      <alignment horizontal="right" vertical="center"/>
    </xf>
    <xf numFmtId="173" fontId="12" fillId="0" borderId="9">
      <alignment horizontal="right" vertical="center"/>
    </xf>
    <xf numFmtId="173" fontId="12" fillId="0" borderId="7">
      <alignment horizontal="right" vertical="center"/>
    </xf>
    <xf numFmtId="173" fontId="12" fillId="0" borderId="0">
      <alignment horizontal="right" vertical="center"/>
    </xf>
    <xf numFmtId="1" fontId="22" fillId="0" borderId="1" applyNumberFormat="0" applyBorder="0">
      <alignment horizontal="left" vertical="top" wrapText="1"/>
    </xf>
    <xf numFmtId="0" fontId="12" fillId="0" borderId="2">
      <alignment horizontal="left" vertical="center" wrapText="1"/>
    </xf>
    <xf numFmtId="0" fontId="12" fillId="0" borderId="0">
      <alignment horizontal="left" vertical="center" wrapText="1"/>
    </xf>
    <xf numFmtId="1" fontId="23" fillId="0" borderId="13" applyNumberFormat="0" applyBorder="0">
      <alignment horizontal="center" vertical="center" textRotation="90" wrapText="1"/>
    </xf>
    <xf numFmtId="1" fontId="24" fillId="0" borderId="14" applyBorder="0">
      <alignment horizontal="center" vertical="center" textRotation="90"/>
    </xf>
    <xf numFmtId="0" fontId="18" fillId="0" borderId="15">
      <alignment horizontal="center" vertical="center"/>
    </xf>
    <xf numFmtId="0" fontId="25" fillId="0" borderId="0">
      <alignment horizontal="center" textRotation="90" wrapText="1"/>
    </xf>
    <xf numFmtId="0" fontId="18" fillId="0" borderId="9">
      <alignment horizontal="left" vertical="center"/>
    </xf>
    <xf numFmtId="0" fontId="25" fillId="0" borderId="16">
      <alignment horizontal="center" vertical="center"/>
    </xf>
    <xf numFmtId="0" fontId="25" fillId="0" borderId="15">
      <alignment horizontal="center" vertical="center"/>
    </xf>
    <xf numFmtId="0" fontId="26" fillId="0" borderId="0"/>
    <xf numFmtId="9" fontId="29" fillId="0" borderId="0" applyFont="0" applyFill="0" applyBorder="0" applyAlignment="0" applyProtection="0"/>
    <xf numFmtId="9" fontId="29" fillId="0" borderId="0" applyFont="0" applyFill="0" applyBorder="0" applyAlignment="0" applyProtection="0"/>
    <xf numFmtId="0" fontId="29" fillId="0" borderId="0"/>
    <xf numFmtId="0" fontId="30" fillId="0" borderId="0"/>
    <xf numFmtId="0" fontId="17" fillId="0" borderId="0"/>
    <xf numFmtId="188" fontId="43" fillId="0" borderId="5">
      <alignment horizontal="left"/>
    </xf>
    <xf numFmtId="188" fontId="43" fillId="0" borderId="5">
      <alignment horizontal="left"/>
    </xf>
    <xf numFmtId="0" fontId="28" fillId="0" borderId="0"/>
    <xf numFmtId="0" fontId="44" fillId="3"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6" borderId="0" applyNumberFormat="0" applyBorder="0" applyAlignment="0" applyProtection="0"/>
    <xf numFmtId="0" fontId="44" fillId="9" borderId="0" applyNumberFormat="0" applyBorder="0" applyAlignment="0" applyProtection="0"/>
    <xf numFmtId="0" fontId="44" fillId="12" borderId="0" applyNumberFormat="0" applyBorder="0" applyAlignment="0" applyProtection="0"/>
    <xf numFmtId="0" fontId="45" fillId="13"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189" fontId="46" fillId="0" borderId="0">
      <alignment vertical="center"/>
    </xf>
    <xf numFmtId="191" fontId="13" fillId="0" borderId="18"/>
    <xf numFmtId="0" fontId="12" fillId="0" borderId="0">
      <alignment horizontal="left" vertical="center" wrapText="1"/>
    </xf>
    <xf numFmtId="172" fontId="20" fillId="0" borderId="9">
      <alignment horizontal="right" vertical="center"/>
    </xf>
    <xf numFmtId="173" fontId="12" fillId="0" borderId="6">
      <alignment horizontal="right" vertical="center"/>
    </xf>
    <xf numFmtId="9" fontId="26" fillId="0" borderId="0" applyFont="0" applyFill="0" applyBorder="0" applyAlignment="0" applyProtection="0"/>
    <xf numFmtId="9" fontId="26" fillId="0" borderId="0" applyFont="0" applyFill="0" applyBorder="0" applyAlignment="0" applyProtection="0"/>
    <xf numFmtId="0" fontId="26" fillId="0" borderId="0"/>
    <xf numFmtId="0" fontId="26" fillId="0" borderId="0"/>
    <xf numFmtId="0" fontId="30" fillId="0" borderId="0"/>
    <xf numFmtId="0" fontId="26" fillId="0" borderId="0"/>
    <xf numFmtId="0" fontId="13" fillId="0" borderId="0"/>
    <xf numFmtId="40" fontId="26" fillId="0" borderId="0" applyFont="0" applyFill="0" applyBorder="0" applyAlignment="0" applyProtection="0"/>
    <xf numFmtId="0" fontId="18" fillId="0" borderId="9">
      <alignment horizontal="right" vertical="center"/>
    </xf>
    <xf numFmtId="0" fontId="45"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22" borderId="0" applyNumberFormat="0" applyBorder="0" applyAlignment="0" applyProtection="0"/>
    <xf numFmtId="0" fontId="70" fillId="23" borderId="21" applyNumberFormat="0" applyAlignment="0" applyProtection="0"/>
    <xf numFmtId="198" fontId="62" fillId="0" borderId="0">
      <alignment horizontal="right"/>
    </xf>
    <xf numFmtId="0" fontId="71" fillId="23" borderId="22" applyNumberFormat="0" applyAlignment="0" applyProtection="0"/>
    <xf numFmtId="199" fontId="62" fillId="0" borderId="23" applyBorder="0"/>
    <xf numFmtId="0" fontId="72" fillId="8" borderId="22" applyNumberFormat="0" applyAlignment="0" applyProtection="0"/>
    <xf numFmtId="0" fontId="73" fillId="0" borderId="24" applyNumberFormat="0" applyFill="0" applyAlignment="0" applyProtection="0"/>
    <xf numFmtId="0" fontId="74" fillId="0" borderId="0" applyNumberFormat="0" applyFill="0" applyBorder="0" applyAlignment="0" applyProtection="0"/>
    <xf numFmtId="200" fontId="49" fillId="0" borderId="0"/>
    <xf numFmtId="200" fontId="46" fillId="0" borderId="0">
      <alignment horizontal="right" vertical="center"/>
    </xf>
    <xf numFmtId="200" fontId="46" fillId="0" borderId="0">
      <alignment horizontal="right" vertical="center"/>
    </xf>
    <xf numFmtId="0" fontId="75" fillId="5" borderId="0" applyNumberFormat="0" applyBorder="0" applyAlignment="0" applyProtection="0"/>
    <xf numFmtId="0" fontId="76" fillId="0" borderId="0"/>
    <xf numFmtId="201" fontId="46" fillId="0" borderId="0">
      <alignment vertical="center"/>
    </xf>
    <xf numFmtId="202" fontId="62" fillId="0" borderId="0">
      <alignment horizontal="right"/>
    </xf>
    <xf numFmtId="0" fontId="77" fillId="24" borderId="0" applyNumberFormat="0" applyBorder="0" applyAlignment="0" applyProtection="0"/>
    <xf numFmtId="0" fontId="49" fillId="25" borderId="25" applyNumberFormat="0" applyFont="0" applyAlignment="0" applyProtection="0"/>
    <xf numFmtId="0" fontId="13" fillId="25" borderId="25" applyNumberFormat="0" applyFont="0" applyAlignment="0" applyProtection="0"/>
    <xf numFmtId="0" fontId="78" fillId="4" borderId="0" applyNumberFormat="0" applyBorder="0" applyAlignment="0" applyProtection="0"/>
    <xf numFmtId="0" fontId="13" fillId="0" borderId="0"/>
    <xf numFmtId="0" fontId="12" fillId="0" borderId="0">
      <alignment horizontal="left" vertical="center" wrapText="1"/>
    </xf>
    <xf numFmtId="173" fontId="12" fillId="0" borderId="6">
      <alignment horizontal="right" vertical="center"/>
    </xf>
    <xf numFmtId="0" fontId="49" fillId="0" borderId="6">
      <alignment horizontal="right" vertical="center" wrapText="1"/>
    </xf>
    <xf numFmtId="0" fontId="30" fillId="0" borderId="0"/>
    <xf numFmtId="203" fontId="46" fillId="0" borderId="0">
      <alignment vertical="center"/>
    </xf>
    <xf numFmtId="0" fontId="79" fillId="0" borderId="26" applyNumberFormat="0" applyFill="0" applyAlignment="0" applyProtection="0"/>
    <xf numFmtId="0" fontId="80" fillId="0" borderId="27" applyNumberFormat="0" applyFill="0" applyAlignment="0" applyProtection="0"/>
    <xf numFmtId="0" fontId="81" fillId="0" borderId="28" applyNumberFormat="0" applyFill="0" applyAlignment="0" applyProtection="0"/>
    <xf numFmtId="0" fontId="81" fillId="0" borderId="0" applyNumberFormat="0" applyFill="0" applyBorder="0" applyAlignment="0" applyProtection="0"/>
    <xf numFmtId="0" fontId="82" fillId="0" borderId="0" applyNumberFormat="0" applyFill="0" applyBorder="0" applyAlignment="0" applyProtection="0"/>
    <xf numFmtId="1" fontId="83" fillId="0" borderId="0">
      <alignment vertical="center"/>
    </xf>
    <xf numFmtId="0" fontId="84" fillId="0" borderId="29" applyNumberFormat="0" applyFill="0" applyAlignment="0" applyProtection="0"/>
    <xf numFmtId="204" fontId="13" fillId="0" borderId="0" applyFont="0" applyFill="0" applyBorder="0" applyAlignment="0" applyProtection="0"/>
    <xf numFmtId="0" fontId="85" fillId="0" borderId="0" applyNumberFormat="0" applyFill="0" applyBorder="0" applyAlignment="0" applyProtection="0"/>
    <xf numFmtId="0" fontId="86" fillId="26" borderId="30" applyNumberFormat="0" applyAlignment="0" applyProtection="0"/>
    <xf numFmtId="205" fontId="62" fillId="0" borderId="0">
      <alignment horizontal="right"/>
    </xf>
    <xf numFmtId="205" fontId="62" fillId="0" borderId="0">
      <alignment horizontal="right"/>
    </xf>
    <xf numFmtId="198" fontId="62" fillId="0" borderId="0">
      <alignment horizontal="right"/>
    </xf>
    <xf numFmtId="199" fontId="62" fillId="0" borderId="23" applyBorder="0"/>
    <xf numFmtId="44" fontId="13" fillId="0" borderId="0" applyFont="0" applyFill="0" applyBorder="0" applyAlignment="0" applyProtection="0"/>
    <xf numFmtId="44" fontId="13" fillId="0" borderId="0" applyFont="0" applyFill="0" applyBorder="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1" fontId="62" fillId="0" borderId="6">
      <alignment horizontal="center"/>
    </xf>
    <xf numFmtId="1" fontId="62" fillId="0" borderId="6">
      <alignment horizontal="center"/>
    </xf>
    <xf numFmtId="202" fontId="62" fillId="0" borderId="0">
      <alignment horizontal="right"/>
    </xf>
    <xf numFmtId="9" fontId="88" fillId="0" borderId="0" applyFont="0" applyFill="0" applyBorder="0" applyAlignment="0" applyProtection="0"/>
    <xf numFmtId="0" fontId="13" fillId="0" borderId="0"/>
    <xf numFmtId="0" fontId="13" fillId="0" borderId="0"/>
    <xf numFmtId="0" fontId="13" fillId="0" borderId="0"/>
    <xf numFmtId="0" fontId="87" fillId="0" borderId="0"/>
    <xf numFmtId="0" fontId="89" fillId="0" borderId="0"/>
    <xf numFmtId="207" fontId="46" fillId="0" borderId="0">
      <alignment vertical="center"/>
    </xf>
    <xf numFmtId="208" fontId="46" fillId="0" borderId="0">
      <alignment vertical="center"/>
    </xf>
    <xf numFmtId="208" fontId="46" fillId="0" borderId="0">
      <alignment vertical="center"/>
    </xf>
    <xf numFmtId="209" fontId="46" fillId="0" borderId="0">
      <alignment vertical="center"/>
    </xf>
    <xf numFmtId="207" fontId="96" fillId="0" borderId="0">
      <alignment vertical="center"/>
    </xf>
    <xf numFmtId="208" fontId="96" fillId="0" borderId="0">
      <alignment vertical="center"/>
    </xf>
    <xf numFmtId="208" fontId="96" fillId="0" borderId="0">
      <alignment vertical="center"/>
    </xf>
    <xf numFmtId="209" fontId="96" fillId="0" borderId="0">
      <alignment vertical="center"/>
    </xf>
    <xf numFmtId="210" fontId="46" fillId="0" borderId="0">
      <alignment vertical="center"/>
    </xf>
    <xf numFmtId="200" fontId="46" fillId="0" borderId="0">
      <alignment horizontal="right" vertical="center"/>
    </xf>
    <xf numFmtId="200" fontId="46" fillId="0" borderId="0">
      <alignment horizontal="right" vertical="center"/>
    </xf>
    <xf numFmtId="211" fontId="46" fillId="0" borderId="0">
      <alignment vertical="center"/>
    </xf>
    <xf numFmtId="212" fontId="46" fillId="0" borderId="0">
      <alignment vertical="center"/>
    </xf>
    <xf numFmtId="213" fontId="46" fillId="0" borderId="0">
      <alignment vertical="center"/>
    </xf>
    <xf numFmtId="214" fontId="46" fillId="0" borderId="0">
      <alignment vertical="center"/>
    </xf>
    <xf numFmtId="215" fontId="46" fillId="0" borderId="0">
      <alignment vertical="center"/>
    </xf>
    <xf numFmtId="216" fontId="46" fillId="0" borderId="0">
      <alignment vertical="center"/>
    </xf>
    <xf numFmtId="173" fontId="12" fillId="0" borderId="6">
      <alignment horizontal="right" vertical="center"/>
    </xf>
    <xf numFmtId="217" fontId="46" fillId="0" borderId="0">
      <alignment vertical="center"/>
    </xf>
    <xf numFmtId="1" fontId="97" fillId="0" borderId="0">
      <alignment vertical="center"/>
    </xf>
    <xf numFmtId="1" fontId="98" fillId="0" borderId="0">
      <alignment vertical="center"/>
    </xf>
    <xf numFmtId="218" fontId="46" fillId="0" borderId="0">
      <alignment vertical="center"/>
    </xf>
    <xf numFmtId="219" fontId="46" fillId="0" borderId="0">
      <alignment vertical="center"/>
    </xf>
    <xf numFmtId="0" fontId="103" fillId="0" borderId="0"/>
    <xf numFmtId="0" fontId="105" fillId="0" borderId="0" applyNumberFormat="0" applyFill="0" applyBorder="0" applyAlignment="0" applyProtection="0">
      <alignment vertical="top"/>
      <protection locked="0"/>
    </xf>
    <xf numFmtId="9" fontId="104" fillId="0" borderId="0" applyFont="0" applyFill="0" applyBorder="0" applyAlignment="0" applyProtection="0"/>
    <xf numFmtId="191" fontId="103" fillId="0" borderId="18"/>
    <xf numFmtId="173" fontId="12" fillId="0" borderId="0">
      <alignment horizontal="right" vertical="center"/>
    </xf>
    <xf numFmtId="220" fontId="12" fillId="0" borderId="0">
      <alignment horizontal="right" vertical="center"/>
    </xf>
    <xf numFmtId="0" fontId="13" fillId="0" borderId="0"/>
    <xf numFmtId="0" fontId="1" fillId="0" borderId="0"/>
    <xf numFmtId="0" fontId="13" fillId="0" borderId="0"/>
    <xf numFmtId="0" fontId="111" fillId="0" borderId="0"/>
    <xf numFmtId="0" fontId="13" fillId="0" borderId="0"/>
    <xf numFmtId="0" fontId="13" fillId="0" borderId="0"/>
    <xf numFmtId="191" fontId="13" fillId="0" borderId="18"/>
    <xf numFmtId="0" fontId="13" fillId="0" borderId="0"/>
    <xf numFmtId="0" fontId="13" fillId="0" borderId="0"/>
    <xf numFmtId="0" fontId="50" fillId="0" borderId="0"/>
    <xf numFmtId="0" fontId="13" fillId="0" borderId="0"/>
    <xf numFmtId="224" fontId="49" fillId="0" borderId="0"/>
    <xf numFmtId="49" fontId="49" fillId="0" borderId="0"/>
    <xf numFmtId="225" fontId="49" fillId="0" borderId="0">
      <alignment horizontal="center"/>
    </xf>
    <xf numFmtId="226" fontId="49" fillId="0" borderId="0"/>
    <xf numFmtId="227" fontId="49" fillId="0" borderId="0"/>
    <xf numFmtId="228" fontId="49" fillId="0" borderId="0"/>
    <xf numFmtId="229" fontId="49" fillId="0" borderId="0"/>
    <xf numFmtId="230" fontId="112" fillId="0" borderId="0"/>
    <xf numFmtId="231" fontId="62" fillId="0" borderId="0"/>
    <xf numFmtId="232" fontId="112" fillId="0" borderId="0"/>
    <xf numFmtId="49" fontId="2" fillId="0" borderId="3" applyNumberFormat="0" applyFont="0" applyFill="0" applyBorder="0" applyProtection="0">
      <alignment horizontal="left" vertical="center" indent="2"/>
    </xf>
    <xf numFmtId="233" fontId="49" fillId="0" borderId="0"/>
    <xf numFmtId="234" fontId="49" fillId="0" borderId="0"/>
    <xf numFmtId="235" fontId="49" fillId="0" borderId="0"/>
    <xf numFmtId="236" fontId="112" fillId="0" borderId="0"/>
    <xf numFmtId="49" fontId="2" fillId="0" borderId="31" applyNumberFormat="0" applyFont="0" applyFill="0" applyBorder="0" applyProtection="0">
      <alignment horizontal="left" vertical="center" indent="5"/>
    </xf>
    <xf numFmtId="237" fontId="49" fillId="0" borderId="0">
      <alignment horizontal="center"/>
    </xf>
    <xf numFmtId="238" fontId="49" fillId="0" borderId="0">
      <alignment horizontal="center"/>
    </xf>
    <xf numFmtId="239" fontId="49" fillId="0" borderId="0">
      <alignment horizontal="center"/>
    </xf>
    <xf numFmtId="240" fontId="49" fillId="0" borderId="0">
      <alignment horizontal="center"/>
    </xf>
    <xf numFmtId="241" fontId="49" fillId="0" borderId="0">
      <alignment horizontal="center"/>
    </xf>
    <xf numFmtId="0" fontId="13" fillId="0" borderId="0" applyFont="0" applyFill="0" applyBorder="0" applyAlignment="0" applyProtection="0"/>
    <xf numFmtId="242" fontId="13" fillId="0" borderId="32" applyFont="0" applyFill="0" applyBorder="0" applyAlignment="0" applyProtection="0">
      <alignment horizontal="left"/>
    </xf>
    <xf numFmtId="243" fontId="13" fillId="0" borderId="32" applyFont="0" applyFill="0" applyBorder="0" applyAlignment="0" applyProtection="0">
      <alignment horizontal="left"/>
    </xf>
    <xf numFmtId="244" fontId="13" fillId="0" borderId="32"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alignment horizontal="left"/>
    </xf>
    <xf numFmtId="245" fontId="13" fillId="0" borderId="32" applyFont="0" applyFill="0" applyBorder="0" applyAlignment="0" applyProtection="0">
      <alignment horizontal="left"/>
    </xf>
    <xf numFmtId="246" fontId="13" fillId="0" borderId="32" applyFont="0" applyFill="0" applyBorder="0" applyAlignment="0" applyProtection="0">
      <alignment horizontal="left"/>
    </xf>
    <xf numFmtId="247" fontId="13" fillId="0" borderId="32" applyFont="0" applyFill="0" applyBorder="0" applyAlignment="0" applyProtection="0">
      <alignment horizontal="left"/>
    </xf>
    <xf numFmtId="248" fontId="13" fillId="0" borderId="32" applyFont="0" applyFill="0" applyBorder="0" applyAlignment="0" applyProtection="0">
      <alignment horizontal="left"/>
    </xf>
    <xf numFmtId="249" fontId="13" fillId="0" borderId="32" applyFont="0" applyFill="0" applyBorder="0" applyAlignment="0" applyProtection="0">
      <alignment horizontal="left"/>
    </xf>
    <xf numFmtId="250" fontId="13" fillId="0" borderId="32" applyFont="0" applyFill="0" applyBorder="0" applyAlignment="0" applyProtection="0">
      <alignment horizontal="left"/>
    </xf>
    <xf numFmtId="4" fontId="113" fillId="0" borderId="8" applyFill="0" applyBorder="0" applyProtection="0">
      <alignment horizontal="right" vertical="center"/>
    </xf>
    <xf numFmtId="251" fontId="13" fillId="0" borderId="0" applyFont="0" applyFill="0" applyBorder="0" applyAlignment="0" applyProtection="0"/>
    <xf numFmtId="0" fontId="36" fillId="0" borderId="0" applyNumberFormat="0" applyFill="0" applyBorder="0" applyAlignment="0" applyProtection="0"/>
    <xf numFmtId="224" fontId="112" fillId="0" borderId="0"/>
    <xf numFmtId="4" fontId="2" fillId="0" borderId="3" applyFill="0" applyBorder="0" applyProtection="0">
      <alignment horizontal="right" vertical="center"/>
    </xf>
    <xf numFmtId="49" fontId="113" fillId="0" borderId="3" applyNumberFormat="0" applyFill="0" applyBorder="0" applyProtection="0">
      <alignment horizontal="left" vertical="center"/>
    </xf>
    <xf numFmtId="0" fontId="2" fillId="0" borderId="3" applyNumberFormat="0" applyFill="0" applyAlignment="0" applyProtection="0"/>
    <xf numFmtId="0" fontId="114" fillId="2" borderId="0" applyNumberFormat="0" applyFont="0" applyBorder="0" applyAlignment="0" applyProtection="0"/>
    <xf numFmtId="0" fontId="13" fillId="0" borderId="0"/>
    <xf numFmtId="49" fontId="112" fillId="0" borderId="0"/>
    <xf numFmtId="252" fontId="2" fillId="28" borderId="3" applyNumberFormat="0" applyFont="0" applyBorder="0" applyAlignment="0" applyProtection="0">
      <alignment horizontal="right" vertical="center"/>
    </xf>
    <xf numFmtId="0" fontId="2" fillId="0" borderId="0"/>
    <xf numFmtId="173" fontId="12" fillId="0" borderId="5">
      <alignment horizontal="right" vertical="center"/>
    </xf>
    <xf numFmtId="188" fontId="43" fillId="0" borderId="5">
      <alignment horizontal="left"/>
    </xf>
    <xf numFmtId="0" fontId="50" fillId="0" borderId="0"/>
    <xf numFmtId="188" fontId="43" fillId="0" borderId="5">
      <alignment horizontal="left"/>
    </xf>
    <xf numFmtId="0" fontId="115" fillId="0" borderId="0"/>
    <xf numFmtId="0" fontId="118" fillId="0" borderId="0"/>
    <xf numFmtId="0" fontId="13" fillId="0" borderId="0"/>
    <xf numFmtId="0" fontId="13" fillId="0" borderId="0"/>
    <xf numFmtId="0" fontId="121" fillId="0" borderId="0"/>
    <xf numFmtId="0" fontId="13" fillId="0" borderId="0"/>
    <xf numFmtId="0" fontId="124" fillId="0" borderId="0" applyNumberFormat="0" applyFill="0" applyBorder="0" applyAlignment="0" applyProtection="0"/>
    <xf numFmtId="0" fontId="125" fillId="0" borderId="33" applyNumberFormat="0" applyFill="0" applyAlignment="0" applyProtection="0"/>
    <xf numFmtId="0" fontId="126" fillId="0" borderId="34" applyNumberFormat="0" applyFill="0" applyAlignment="0" applyProtection="0"/>
    <xf numFmtId="0" fontId="127" fillId="0" borderId="35" applyNumberFormat="0" applyFill="0" applyAlignment="0" applyProtection="0"/>
    <xf numFmtId="0" fontId="127" fillId="0" borderId="0" applyNumberFormat="0" applyFill="0" applyBorder="0" applyAlignment="0" applyProtection="0"/>
    <xf numFmtId="0" fontId="128" fillId="29" borderId="0" applyNumberFormat="0" applyBorder="0" applyAlignment="0" applyProtection="0"/>
    <xf numFmtId="0" fontId="129" fillId="30" borderId="0" applyNumberFormat="0" applyBorder="0" applyAlignment="0" applyProtection="0"/>
    <xf numFmtId="0" fontId="130" fillId="31" borderId="0" applyNumberFormat="0" applyBorder="0" applyAlignment="0" applyProtection="0"/>
    <xf numFmtId="0" fontId="131" fillId="32" borderId="36" applyNumberFormat="0" applyAlignment="0" applyProtection="0"/>
    <xf numFmtId="0" fontId="132" fillId="33" borderId="37" applyNumberFormat="0" applyAlignment="0" applyProtection="0"/>
    <xf numFmtId="0" fontId="133" fillId="33" borderId="36" applyNumberFormat="0" applyAlignment="0" applyProtection="0"/>
    <xf numFmtId="0" fontId="134" fillId="0" borderId="38" applyNumberFormat="0" applyFill="0" applyAlignment="0" applyProtection="0"/>
    <xf numFmtId="0" fontId="135" fillId="34" borderId="39" applyNumberFormat="0" applyAlignment="0" applyProtection="0"/>
    <xf numFmtId="0" fontId="99" fillId="0" borderId="0" applyNumberFormat="0" applyFill="0" applyBorder="0" applyAlignment="0" applyProtection="0"/>
    <xf numFmtId="0" fontId="136" fillId="0" borderId="0" applyNumberFormat="0" applyFill="0" applyBorder="0" applyAlignment="0" applyProtection="0"/>
    <xf numFmtId="0" fontId="137" fillId="0" borderId="41" applyNumberFormat="0" applyFill="0" applyAlignment="0" applyProtection="0"/>
    <xf numFmtId="0" fontId="138"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138" fillId="39" borderId="0" applyNumberFormat="0" applyBorder="0" applyAlignment="0" applyProtection="0"/>
    <xf numFmtId="0" fontId="138"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138" fillId="43" borderId="0" applyNumberFormat="0" applyBorder="0" applyAlignment="0" applyProtection="0"/>
    <xf numFmtId="0" fontId="138"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138" fillId="47" borderId="0" applyNumberFormat="0" applyBorder="0" applyAlignment="0" applyProtection="0"/>
    <xf numFmtId="0" fontId="138" fillId="48" borderId="0" applyNumberFormat="0" applyBorder="0" applyAlignment="0" applyProtection="0"/>
    <xf numFmtId="0" fontId="50" fillId="49" borderId="0" applyNumberFormat="0" applyBorder="0" applyAlignment="0" applyProtection="0"/>
    <xf numFmtId="0" fontId="50" fillId="50" borderId="0" applyNumberFormat="0" applyBorder="0" applyAlignment="0" applyProtection="0"/>
    <xf numFmtId="0" fontId="138" fillId="51" borderId="0" applyNumberFormat="0" applyBorder="0" applyAlignment="0" applyProtection="0"/>
    <xf numFmtId="0" fontId="138" fillId="52" borderId="0" applyNumberFormat="0" applyBorder="0" applyAlignment="0" applyProtection="0"/>
    <xf numFmtId="0" fontId="50" fillId="53" borderId="0" applyNumberFormat="0" applyBorder="0" applyAlignment="0" applyProtection="0"/>
    <xf numFmtId="0" fontId="50" fillId="54" borderId="0" applyNumberFormat="0" applyBorder="0" applyAlignment="0" applyProtection="0"/>
    <xf numFmtId="0" fontId="138" fillId="55" borderId="0" applyNumberFormat="0" applyBorder="0" applyAlignment="0" applyProtection="0"/>
    <xf numFmtId="0" fontId="138" fillId="56" borderId="0" applyNumberFormat="0" applyBorder="0" applyAlignment="0" applyProtection="0"/>
    <xf numFmtId="0" fontId="50" fillId="57" borderId="0" applyNumberFormat="0" applyBorder="0" applyAlignment="0" applyProtection="0"/>
    <xf numFmtId="0" fontId="50" fillId="58" borderId="0" applyNumberFormat="0" applyBorder="0" applyAlignment="0" applyProtection="0"/>
    <xf numFmtId="0" fontId="138" fillId="59" borderId="0" applyNumberFormat="0" applyBorder="0" applyAlignment="0" applyProtection="0"/>
    <xf numFmtId="0" fontId="44" fillId="3" borderId="0" applyNumberFormat="0" applyBorder="0" applyAlignment="0" applyProtection="0"/>
    <xf numFmtId="0" fontId="44" fillId="9" borderId="0" applyNumberFormat="0" applyBorder="0" applyAlignment="0" applyProtection="0"/>
    <xf numFmtId="0" fontId="44" fillId="4" borderId="0" applyNumberFormat="0" applyBorder="0" applyAlignment="0" applyProtection="0"/>
    <xf numFmtId="0" fontId="44" fillId="10" borderId="0" applyNumberFormat="0" applyBorder="0" applyAlignment="0" applyProtection="0"/>
    <xf numFmtId="0" fontId="44" fillId="5" borderId="0" applyNumberFormat="0" applyBorder="0" applyAlignment="0" applyProtection="0"/>
    <xf numFmtId="0" fontId="44" fillId="25" borderId="0" applyNumberFormat="0" applyBorder="0" applyAlignment="0" applyProtection="0"/>
    <xf numFmtId="0" fontId="44" fillId="6"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4" fillId="25" borderId="0" applyNumberFormat="0" applyBorder="0" applyAlignment="0" applyProtection="0"/>
    <xf numFmtId="0" fontId="44" fillId="9" borderId="0" applyNumberFormat="0" applyBorder="0" applyAlignment="0" applyProtection="0"/>
    <xf numFmtId="0" fontId="44" fillId="7" borderId="0" applyNumberFormat="0" applyBorder="0" applyAlignment="0" applyProtection="0"/>
    <xf numFmtId="0" fontId="44" fillId="11" borderId="0" applyNumberFormat="0" applyBorder="0" applyAlignment="0" applyProtection="0"/>
    <xf numFmtId="0" fontId="44" fillId="24" borderId="0" applyNumberFormat="0" applyBorder="0" applyAlignment="0" applyProtection="0"/>
    <xf numFmtId="0" fontId="44" fillId="6" borderId="0" applyNumberFormat="0" applyBorder="0" applyAlignment="0" applyProtection="0"/>
    <xf numFmtId="0" fontId="44" fillId="4" borderId="0" applyNumberFormat="0" applyBorder="0" applyAlignment="0" applyProtection="0"/>
    <xf numFmtId="0" fontId="44" fillId="9" borderId="0" applyNumberFormat="0" applyBorder="0" applyAlignment="0" applyProtection="0"/>
    <xf numFmtId="0" fontId="44" fillId="7" borderId="0" applyNumberFormat="0" applyBorder="0" applyAlignment="0" applyProtection="0"/>
    <xf numFmtId="0" fontId="44" fillId="12" borderId="0" applyNumberFormat="0" applyBorder="0" applyAlignment="0" applyProtection="0"/>
    <xf numFmtId="0" fontId="44" fillId="25" borderId="0" applyNumberFormat="0" applyBorder="0" applyAlignment="0" applyProtection="0"/>
    <xf numFmtId="0" fontId="45" fillId="13" borderId="0" applyNumberFormat="0" applyBorder="0" applyAlignment="0" applyProtection="0"/>
    <xf numFmtId="0" fontId="45" fillId="7" borderId="0" applyNumberFormat="0" applyBorder="0" applyAlignment="0" applyProtection="0"/>
    <xf numFmtId="0" fontId="45" fillId="10" borderId="0" applyNumberFormat="0" applyBorder="0" applyAlignment="0" applyProtection="0"/>
    <xf numFmtId="0" fontId="45" fillId="22"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4" borderId="0" applyNumberFormat="0" applyBorder="0" applyAlignment="0" applyProtection="0"/>
    <xf numFmtId="0" fontId="45" fillId="4" borderId="0" applyNumberFormat="0" applyBorder="0" applyAlignment="0" applyProtection="0"/>
    <xf numFmtId="0" fontId="45" fillId="15" borderId="0" applyNumberFormat="0" applyBorder="0" applyAlignment="0" applyProtection="0"/>
    <xf numFmtId="0" fontId="45" fillId="7" borderId="0" applyNumberFormat="0" applyBorder="0" applyAlignment="0" applyProtection="0"/>
    <xf numFmtId="0" fontId="45" fillId="16" borderId="0" applyNumberFormat="0" applyBorder="0" applyAlignment="0" applyProtection="0"/>
    <xf numFmtId="0" fontId="45" fillId="10" borderId="0" applyNumberFormat="0" applyBorder="0" applyAlignment="0" applyProtection="0"/>
    <xf numFmtId="0" fontId="45" fillId="60" borderId="0" applyNumberFormat="0" applyBorder="0" applyAlignment="0" applyProtection="0"/>
    <xf numFmtId="0" fontId="45" fillId="22" borderId="0" applyNumberFormat="0" applyBorder="0" applyAlignment="0" applyProtection="0"/>
    <xf numFmtId="0" fontId="45" fillId="12" borderId="0" applyNumberFormat="0" applyBorder="0" applyAlignment="0" applyProtection="0"/>
    <xf numFmtId="0" fontId="45" fillId="61" borderId="0" applyNumberFormat="0" applyBorder="0" applyAlignment="0" applyProtection="0"/>
    <xf numFmtId="0" fontId="45" fillId="20" borderId="0" applyNumberFormat="0" applyBorder="0" applyAlignment="0" applyProtection="0"/>
    <xf numFmtId="0" fontId="70" fillId="62" borderId="21" applyNumberFormat="0" applyAlignment="0" applyProtection="0"/>
    <xf numFmtId="205" fontId="62" fillId="0" borderId="0">
      <alignment horizontal="right"/>
    </xf>
    <xf numFmtId="0" fontId="139" fillId="62" borderId="22" applyNumberFormat="0" applyAlignment="0" applyProtection="0"/>
    <xf numFmtId="199" fontId="62" fillId="0" borderId="23" applyBorder="0"/>
    <xf numFmtId="0" fontId="72" fillId="24" borderId="22" applyNumberFormat="0" applyAlignment="0" applyProtection="0"/>
    <xf numFmtId="0" fontId="73" fillId="0" borderId="42" applyNumberFormat="0" applyFill="0" applyAlignment="0" applyProtection="0"/>
    <xf numFmtId="44" fontId="13" fillId="0" borderId="0" applyFont="0" applyFill="0" applyBorder="0" applyAlignment="0" applyProtection="0"/>
    <xf numFmtId="44" fontId="13" fillId="0" borderId="0" applyFont="0" applyFill="0" applyBorder="0" applyAlignment="0" applyProtection="0"/>
    <xf numFmtId="251" fontId="13" fillId="0" borderId="0" applyFont="0" applyFill="0" applyBorder="0" applyAlignment="0" applyProtection="0"/>
    <xf numFmtId="0" fontId="75" fillId="7" borderId="0" applyNumberFormat="0" applyBorder="0" applyAlignment="0" applyProtection="0"/>
    <xf numFmtId="0" fontId="76" fillId="0" borderId="0"/>
    <xf numFmtId="0" fontId="76" fillId="0" borderId="0"/>
    <xf numFmtId="0" fontId="105"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49" fillId="0" borderId="0">
      <alignment horizontal="left"/>
    </xf>
    <xf numFmtId="1" fontId="62" fillId="0" borderId="6">
      <alignment horizontal="center"/>
    </xf>
    <xf numFmtId="164" fontId="13" fillId="0" borderId="0" applyFont="0" applyFill="0" applyBorder="0" applyAlignment="0" applyProtection="0"/>
    <xf numFmtId="202" fontId="62" fillId="0" borderId="0">
      <alignment horizontal="right"/>
    </xf>
    <xf numFmtId="0" fontId="62" fillId="0" borderId="0">
      <alignment horizontal="right"/>
    </xf>
    <xf numFmtId="0" fontId="140" fillId="24" borderId="0" applyNumberFormat="0" applyBorder="0" applyAlignment="0" applyProtection="0"/>
    <xf numFmtId="0" fontId="13" fillId="25" borderId="25" applyNumberFormat="0" applyFont="0" applyAlignment="0" applyProtection="0"/>
    <xf numFmtId="0" fontId="49" fillId="25" borderId="25" applyNumberFormat="0" applyFont="0" applyAlignment="0" applyProtection="0"/>
    <xf numFmtId="0" fontId="87" fillId="25" borderId="25" applyNumberFormat="0" applyFont="0" applyAlignment="0" applyProtection="0"/>
    <xf numFmtId="9" fontId="26" fillId="0" borderId="0" applyFont="0" applyFill="0" applyBorder="0" applyAlignment="0" applyProtection="0"/>
    <xf numFmtId="9" fontId="88" fillId="0" borderId="0" applyFont="0" applyFill="0" applyBorder="0" applyAlignment="0" applyProtection="0"/>
    <xf numFmtId="0" fontId="78" fillId="6" borderId="0" applyNumberFormat="0" applyBorder="0" applyAlignment="0" applyProtection="0"/>
    <xf numFmtId="0" fontId="50" fillId="0" borderId="0"/>
    <xf numFmtId="0" fontId="13" fillId="0" borderId="0"/>
    <xf numFmtId="0" fontId="87" fillId="0" borderId="0"/>
    <xf numFmtId="0" fontId="26" fillId="0" borderId="0"/>
    <xf numFmtId="0" fontId="1" fillId="0" borderId="0"/>
    <xf numFmtId="0" fontId="26" fillId="0" borderId="0"/>
    <xf numFmtId="0" fontId="13" fillId="0" borderId="0"/>
    <xf numFmtId="0" fontId="13" fillId="0" borderId="0"/>
    <xf numFmtId="0" fontId="30" fillId="0" borderId="0"/>
    <xf numFmtId="0" fontId="50" fillId="0" borderId="0"/>
    <xf numFmtId="0" fontId="13" fillId="0" borderId="0"/>
    <xf numFmtId="173" fontId="12" fillId="0" borderId="6">
      <alignment horizontal="right" vertical="center"/>
    </xf>
    <xf numFmtId="168" fontId="12" fillId="0" borderId="0">
      <alignment horizontal="right" vertical="center"/>
    </xf>
    <xf numFmtId="0" fontId="142" fillId="0" borderId="43" applyNumberFormat="0" applyFill="0" applyAlignment="0" applyProtection="0"/>
    <xf numFmtId="0" fontId="143" fillId="0" borderId="44" applyNumberFormat="0" applyFill="0" applyAlignment="0" applyProtection="0"/>
    <xf numFmtId="0" fontId="144" fillId="0" borderId="45" applyNumberFormat="0" applyFill="0" applyAlignment="0" applyProtection="0"/>
    <xf numFmtId="0" fontId="144" fillId="0" borderId="0" applyNumberFormat="0" applyFill="0" applyBorder="0" applyAlignment="0" applyProtection="0"/>
    <xf numFmtId="0" fontId="141" fillId="0" borderId="0" applyNumberFormat="0" applyFill="0" applyBorder="0" applyAlignment="0" applyProtection="0"/>
    <xf numFmtId="0" fontId="85" fillId="0" borderId="46" applyNumberFormat="0" applyFill="0" applyAlignment="0" applyProtection="0"/>
    <xf numFmtId="0" fontId="43" fillId="0" borderId="5">
      <alignment horizontal="left"/>
    </xf>
    <xf numFmtId="188" fontId="43" fillId="0" borderId="5">
      <alignment horizontal="left"/>
    </xf>
    <xf numFmtId="0" fontId="50" fillId="0" borderId="0"/>
    <xf numFmtId="0" fontId="13" fillId="0" borderId="0"/>
    <xf numFmtId="164" fontId="13" fillId="0" borderId="0" applyFont="0" applyFill="0" applyBorder="0" applyAlignment="0" applyProtection="0"/>
    <xf numFmtId="0" fontId="13" fillId="0" borderId="0"/>
    <xf numFmtId="191" fontId="13" fillId="0" borderId="18"/>
    <xf numFmtId="0" fontId="13" fillId="0" borderId="0"/>
    <xf numFmtId="0" fontId="13" fillId="25" borderId="25" applyNumberFormat="0" applyFont="0" applyAlignment="0" applyProtection="0"/>
    <xf numFmtId="0" fontId="13" fillId="0" borderId="0"/>
    <xf numFmtId="204"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191" fontId="13" fillId="0" borderId="18"/>
    <xf numFmtId="0" fontId="13" fillId="0" borderId="0"/>
    <xf numFmtId="0" fontId="13" fillId="0" borderId="0"/>
    <xf numFmtId="0" fontId="13" fillId="0" borderId="0"/>
    <xf numFmtId="0" fontId="13" fillId="0" borderId="0"/>
    <xf numFmtId="0" fontId="13" fillId="0" borderId="0"/>
    <xf numFmtId="191" fontId="13" fillId="0" borderId="18"/>
    <xf numFmtId="0" fontId="13" fillId="0" borderId="0"/>
    <xf numFmtId="0" fontId="13" fillId="0" borderId="0"/>
    <xf numFmtId="0" fontId="50" fillId="0" borderId="0"/>
    <xf numFmtId="0" fontId="13" fillId="0" borderId="0"/>
    <xf numFmtId="0" fontId="13" fillId="0" borderId="0" applyFont="0" applyFill="0" applyBorder="0" applyAlignment="0" applyProtection="0"/>
    <xf numFmtId="242" fontId="13" fillId="0" borderId="32" applyFont="0" applyFill="0" applyBorder="0" applyAlignment="0" applyProtection="0">
      <alignment horizontal="left"/>
    </xf>
    <xf numFmtId="243" fontId="13" fillId="0" borderId="32" applyFont="0" applyFill="0" applyBorder="0" applyAlignment="0" applyProtection="0">
      <alignment horizontal="left"/>
    </xf>
    <xf numFmtId="244" fontId="13" fillId="0" borderId="32"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alignment horizontal="left"/>
    </xf>
    <xf numFmtId="245" fontId="13" fillId="0" borderId="32" applyFont="0" applyFill="0" applyBorder="0" applyAlignment="0" applyProtection="0">
      <alignment horizontal="left"/>
    </xf>
    <xf numFmtId="246" fontId="13" fillId="0" borderId="32" applyFont="0" applyFill="0" applyBorder="0" applyAlignment="0" applyProtection="0">
      <alignment horizontal="left"/>
    </xf>
    <xf numFmtId="247" fontId="13" fillId="0" borderId="32" applyFont="0" applyFill="0" applyBorder="0" applyAlignment="0" applyProtection="0">
      <alignment horizontal="left"/>
    </xf>
    <xf numFmtId="248" fontId="13" fillId="0" borderId="32" applyFont="0" applyFill="0" applyBorder="0" applyAlignment="0" applyProtection="0">
      <alignment horizontal="left"/>
    </xf>
    <xf numFmtId="249" fontId="13" fillId="0" borderId="32" applyFont="0" applyFill="0" applyBorder="0" applyAlignment="0" applyProtection="0">
      <alignment horizontal="left"/>
    </xf>
    <xf numFmtId="250" fontId="13" fillId="0" borderId="32" applyFont="0" applyFill="0" applyBorder="0" applyAlignment="0" applyProtection="0">
      <alignment horizontal="left"/>
    </xf>
    <xf numFmtId="251" fontId="13" fillId="0" borderId="0" applyFont="0" applyFill="0" applyBorder="0" applyAlignment="0" applyProtection="0"/>
    <xf numFmtId="0" fontId="114" fillId="2" borderId="0" applyNumberFormat="0" applyFont="0" applyBorder="0" applyAlignment="0" applyProtection="0"/>
    <xf numFmtId="253" fontId="49" fillId="0" borderId="0"/>
    <xf numFmtId="0" fontId="50" fillId="0" borderId="0"/>
    <xf numFmtId="0" fontId="50" fillId="0" borderId="0"/>
    <xf numFmtId="0" fontId="50" fillId="0" borderId="0"/>
    <xf numFmtId="0" fontId="13" fillId="0" borderId="0"/>
    <xf numFmtId="0" fontId="13" fillId="0" borderId="0"/>
    <xf numFmtId="164" fontId="13" fillId="0" borderId="0" applyFont="0" applyFill="0" applyBorder="0" applyAlignment="0" applyProtection="0"/>
    <xf numFmtId="0" fontId="50" fillId="0" borderId="0"/>
    <xf numFmtId="0" fontId="26" fillId="0" borderId="0"/>
    <xf numFmtId="0" fontId="13" fillId="25" borderId="25" applyNumberFormat="0" applyFont="0" applyAlignment="0" applyProtection="0"/>
    <xf numFmtId="44" fontId="13" fillId="0" borderId="0" applyFont="0" applyFill="0" applyBorder="0" applyAlignment="0" applyProtection="0"/>
    <xf numFmtId="44" fontId="13" fillId="0" borderId="0" applyFont="0" applyFill="0" applyBorder="0" applyAlignment="0" applyProtection="0"/>
    <xf numFmtId="251" fontId="13" fillId="0" borderId="0" applyFont="0" applyFill="0" applyBorder="0" applyAlignment="0" applyProtection="0"/>
    <xf numFmtId="0" fontId="50" fillId="0" borderId="0"/>
    <xf numFmtId="0" fontId="13" fillId="0" borderId="0"/>
    <xf numFmtId="0" fontId="13" fillId="0" borderId="0"/>
    <xf numFmtId="0" fontId="13" fillId="0" borderId="0"/>
    <xf numFmtId="0" fontId="50" fillId="0" borderId="0"/>
    <xf numFmtId="0" fontId="50" fillId="0" borderId="0"/>
    <xf numFmtId="0" fontId="13" fillId="0" borderId="0"/>
    <xf numFmtId="0" fontId="50" fillId="0" borderId="0"/>
    <xf numFmtId="0" fontId="50" fillId="0" borderId="0"/>
    <xf numFmtId="0" fontId="114" fillId="2" borderId="0" applyNumberFormat="0" applyFont="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2" fillId="0" borderId="0">
      <alignment horizontal="left" vertical="center" wrapText="1"/>
    </xf>
    <xf numFmtId="0" fontId="50" fillId="0" borderId="0"/>
    <xf numFmtId="0" fontId="50" fillId="0" borderId="0"/>
    <xf numFmtId="0" fontId="50" fillId="35" borderId="40" applyNumberFormat="0" applyFont="0" applyAlignment="0" applyProtection="0"/>
    <xf numFmtId="0" fontId="13" fillId="0" borderId="0"/>
    <xf numFmtId="0" fontId="13" fillId="0" borderId="0"/>
    <xf numFmtId="0" fontId="13" fillId="0" borderId="0"/>
    <xf numFmtId="0" fontId="13" fillId="0" borderId="0"/>
    <xf numFmtId="0" fontId="26" fillId="0" borderId="0"/>
    <xf numFmtId="0" fontId="13"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251" fontId="13" fillId="0" borderId="0" applyFont="0" applyFill="0" applyBorder="0" applyAlignment="0" applyProtection="0"/>
    <xf numFmtId="251"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87" fillId="0" borderId="0"/>
    <xf numFmtId="0" fontId="45" fillId="60" borderId="0" applyNumberFormat="0" applyBorder="0" applyAlignment="0" applyProtection="0"/>
    <xf numFmtId="0" fontId="45" fillId="22" borderId="0" applyNumberFormat="0" applyBorder="0" applyAlignment="0" applyProtection="0"/>
    <xf numFmtId="0" fontId="45" fillId="12" borderId="0" applyNumberFormat="0" applyBorder="0" applyAlignment="0" applyProtection="0"/>
    <xf numFmtId="0" fontId="45" fillId="61" borderId="0" applyNumberFormat="0" applyBorder="0" applyAlignment="0" applyProtection="0"/>
    <xf numFmtId="0" fontId="45" fillId="20" borderId="0" applyNumberFormat="0" applyBorder="0" applyAlignment="0" applyProtection="0"/>
    <xf numFmtId="0" fontId="70" fillId="62" borderId="21" applyNumberFormat="0" applyAlignment="0" applyProtection="0"/>
    <xf numFmtId="0" fontId="139" fillId="62" borderId="22" applyNumberFormat="0" applyAlignment="0" applyProtection="0"/>
    <xf numFmtId="0" fontId="72" fillId="24" borderId="22" applyNumberFormat="0" applyAlignment="0" applyProtection="0"/>
    <xf numFmtId="0" fontId="73" fillId="0" borderId="42" applyNumberFormat="0" applyFill="0" applyAlignment="0" applyProtection="0"/>
    <xf numFmtId="0" fontId="75" fillId="7" borderId="0" applyNumberFormat="0" applyBorder="0" applyAlignment="0" applyProtection="0"/>
    <xf numFmtId="0" fontId="140" fillId="24" borderId="0" applyNumberFormat="0" applyBorder="0" applyAlignment="0" applyProtection="0"/>
    <xf numFmtId="0" fontId="87" fillId="25" borderId="25" applyNumberFormat="0" applyFont="0" applyAlignment="0" applyProtection="0"/>
    <xf numFmtId="0" fontId="78" fillId="6" borderId="0" applyNumberFormat="0" applyBorder="0" applyAlignment="0" applyProtection="0"/>
    <xf numFmtId="0" fontId="50" fillId="0" borderId="0"/>
    <xf numFmtId="0" fontId="50" fillId="0" borderId="0"/>
    <xf numFmtId="0" fontId="50" fillId="0" borderId="0"/>
    <xf numFmtId="0" fontId="13" fillId="0" borderId="0"/>
    <xf numFmtId="0" fontId="50" fillId="0" borderId="0"/>
    <xf numFmtId="0" fontId="50" fillId="0" borderId="0"/>
    <xf numFmtId="0" fontId="50" fillId="0" borderId="0"/>
    <xf numFmtId="0" fontId="50" fillId="0" borderId="0"/>
    <xf numFmtId="0" fontId="141" fillId="0" borderId="0" applyNumberFormat="0" applyFill="0" applyBorder="0" applyAlignment="0" applyProtection="0"/>
    <xf numFmtId="0" fontId="142" fillId="0" borderId="43" applyNumberFormat="0" applyFill="0" applyAlignment="0" applyProtection="0"/>
    <xf numFmtId="0" fontId="143" fillId="0" borderId="44" applyNumberFormat="0" applyFill="0" applyAlignment="0" applyProtection="0"/>
    <xf numFmtId="0" fontId="144" fillId="0" borderId="45" applyNumberFormat="0" applyFill="0" applyAlignment="0" applyProtection="0"/>
    <xf numFmtId="0" fontId="144" fillId="0" borderId="0" applyNumberFormat="0" applyFill="0" applyBorder="0" applyAlignment="0" applyProtection="0"/>
    <xf numFmtId="0" fontId="85" fillId="0" borderId="46" applyNumberFormat="0" applyFill="0" applyAlignment="0" applyProtection="0"/>
    <xf numFmtId="0" fontId="13" fillId="0" borderId="0"/>
    <xf numFmtId="9" fontId="26" fillId="0" borderId="0" applyFont="0" applyFill="0" applyBorder="0" applyAlignment="0" applyProtection="0"/>
    <xf numFmtId="0" fontId="26" fillId="0" borderId="0"/>
    <xf numFmtId="0" fontId="30" fillId="0" borderId="0"/>
    <xf numFmtId="0" fontId="1" fillId="0" borderId="0"/>
    <xf numFmtId="0" fontId="44" fillId="3"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11" borderId="0" applyNumberFormat="0" applyBorder="0" applyAlignment="0" applyProtection="0"/>
    <xf numFmtId="0" fontId="44" fillId="6" borderId="0" applyNumberFormat="0" applyBorder="0" applyAlignment="0" applyProtection="0"/>
    <xf numFmtId="0" fontId="44" fillId="9" borderId="0" applyNumberFormat="0" applyBorder="0" applyAlignment="0" applyProtection="0"/>
    <xf numFmtId="0" fontId="44" fillId="12" borderId="0" applyNumberFormat="0" applyBorder="0" applyAlignment="0" applyProtection="0"/>
    <xf numFmtId="0" fontId="45" fillId="13"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12" fillId="0" borderId="0">
      <alignment horizontal="left" vertical="center" wrapText="1"/>
    </xf>
    <xf numFmtId="9" fontId="26" fillId="0" borderId="0" applyFont="0" applyFill="0" applyBorder="0" applyAlignment="0" applyProtection="0"/>
    <xf numFmtId="0" fontId="26" fillId="0" borderId="0"/>
    <xf numFmtId="0" fontId="26" fillId="0" borderId="0"/>
    <xf numFmtId="0" fontId="30" fillId="0" borderId="0"/>
    <xf numFmtId="0" fontId="45"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14" borderId="0" applyNumberFormat="0" applyBorder="0" applyAlignment="0" applyProtection="0"/>
    <xf numFmtId="0" fontId="45" fillId="22" borderId="0" applyNumberFormat="0" applyBorder="0" applyAlignment="0" applyProtection="0"/>
    <xf numFmtId="0" fontId="70" fillId="23" borderId="21" applyNumberFormat="0" applyAlignment="0" applyProtection="0"/>
    <xf numFmtId="0" fontId="71" fillId="23" borderId="22" applyNumberFormat="0" applyAlignment="0" applyProtection="0"/>
    <xf numFmtId="0" fontId="72" fillId="8" borderId="22" applyNumberFormat="0" applyAlignment="0" applyProtection="0"/>
    <xf numFmtId="0" fontId="73" fillId="0" borderId="24" applyNumberFormat="0" applyFill="0" applyAlignment="0" applyProtection="0"/>
    <xf numFmtId="0" fontId="75" fillId="5" borderId="0" applyNumberFormat="0" applyBorder="0" applyAlignment="0" applyProtection="0"/>
    <xf numFmtId="0" fontId="77" fillId="24" borderId="0" applyNumberFormat="0" applyBorder="0" applyAlignment="0" applyProtection="0"/>
    <xf numFmtId="0" fontId="49" fillId="25" borderId="25" applyNumberFormat="0" applyFont="0" applyAlignment="0" applyProtection="0"/>
    <xf numFmtId="0" fontId="78" fillId="4" borderId="0" applyNumberFormat="0" applyBorder="0" applyAlignment="0" applyProtection="0"/>
    <xf numFmtId="0" fontId="79" fillId="0" borderId="26" applyNumberFormat="0" applyFill="0" applyAlignment="0" applyProtection="0"/>
    <xf numFmtId="0" fontId="80" fillId="0" borderId="27" applyNumberFormat="0" applyFill="0" applyAlignment="0" applyProtection="0"/>
    <xf numFmtId="0" fontId="81" fillId="0" borderId="28" applyNumberFormat="0" applyFill="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4" fillId="0" borderId="29" applyNumberFormat="0" applyFill="0" applyAlignment="0" applyProtection="0"/>
    <xf numFmtId="44" fontId="13" fillId="0" borderId="0" applyFont="0" applyFill="0" applyBorder="0" applyAlignment="0" applyProtection="0"/>
    <xf numFmtId="44" fontId="13" fillId="0" borderId="0" applyFont="0" applyFill="0" applyBorder="0" applyAlignment="0" applyProtection="0"/>
    <xf numFmtId="0" fontId="1" fillId="0" borderId="0"/>
    <xf numFmtId="0" fontId="13" fillId="0" borderId="0"/>
    <xf numFmtId="0" fontId="114" fillId="2" borderId="0" applyNumberFormat="0" applyFont="0" applyBorder="0" applyAlignment="0" applyProtection="0"/>
    <xf numFmtId="4" fontId="104" fillId="0" borderId="0" applyFont="0" applyFill="0" applyBorder="0" applyAlignment="0" applyProtection="0"/>
    <xf numFmtId="0" fontId="13" fillId="0" borderId="0"/>
    <xf numFmtId="0" fontId="13" fillId="0" borderId="0"/>
    <xf numFmtId="0" fontId="13" fillId="0" borderId="0"/>
    <xf numFmtId="0" fontId="26" fillId="0" borderId="0"/>
    <xf numFmtId="0" fontId="13" fillId="0" borderId="0"/>
    <xf numFmtId="0" fontId="50" fillId="37" borderId="0" applyNumberFormat="0" applyBorder="0" applyAlignment="0" applyProtection="0"/>
    <xf numFmtId="164" fontId="50" fillId="0" borderId="0" applyFont="0" applyFill="0" applyBorder="0" applyAlignment="0" applyProtection="0"/>
    <xf numFmtId="0" fontId="138" fillId="39" borderId="0" applyNumberFormat="0" applyBorder="0" applyAlignment="0" applyProtection="0"/>
    <xf numFmtId="0" fontId="132" fillId="33" borderId="37" applyNumberFormat="0" applyAlignment="0" applyProtection="0"/>
    <xf numFmtId="0" fontId="138" fillId="51" borderId="0" applyNumberFormat="0" applyBorder="0" applyAlignment="0" applyProtection="0"/>
    <xf numFmtId="0" fontId="50" fillId="0" borderId="0"/>
    <xf numFmtId="0" fontId="138" fillId="55" borderId="0" applyNumberFormat="0" applyBorder="0" applyAlignment="0" applyProtection="0"/>
    <xf numFmtId="0" fontId="138" fillId="47" borderId="0" applyNumberFormat="0" applyBorder="0" applyAlignment="0" applyProtection="0"/>
    <xf numFmtId="0" fontId="133" fillId="33" borderId="36" applyNumberFormat="0" applyAlignment="0" applyProtection="0"/>
    <xf numFmtId="0" fontId="137" fillId="0" borderId="41" applyNumberFormat="0" applyFill="0" applyAlignment="0" applyProtection="0"/>
    <xf numFmtId="0" fontId="50" fillId="53" borderId="0" applyNumberFormat="0" applyBorder="0" applyAlignment="0" applyProtection="0"/>
    <xf numFmtId="0" fontId="138" fillId="43" borderId="0" applyNumberFormat="0" applyBorder="0" applyAlignment="0" applyProtection="0"/>
    <xf numFmtId="0" fontId="138" fillId="40" borderId="0" applyNumberFormat="0" applyBorder="0" applyAlignment="0" applyProtection="0"/>
    <xf numFmtId="0" fontId="138" fillId="44" borderId="0" applyNumberFormat="0" applyBorder="0" applyAlignment="0" applyProtection="0"/>
    <xf numFmtId="0" fontId="50" fillId="57" borderId="0" applyNumberFormat="0" applyBorder="0" applyAlignment="0" applyProtection="0"/>
    <xf numFmtId="0" fontId="131" fillId="32" borderId="36" applyNumberFormat="0" applyAlignment="0" applyProtection="0"/>
    <xf numFmtId="0" fontId="50" fillId="41" borderId="0" applyNumberFormat="0" applyBorder="0" applyAlignment="0" applyProtection="0"/>
    <xf numFmtId="0" fontId="50" fillId="58" borderId="0" applyNumberFormat="0" applyBorder="0" applyAlignment="0" applyProtection="0"/>
    <xf numFmtId="0" fontId="50" fillId="54" borderId="0" applyNumberFormat="0" applyBorder="0" applyAlignment="0" applyProtection="0"/>
    <xf numFmtId="0" fontId="50" fillId="50" borderId="0" applyNumberFormat="0" applyBorder="0" applyAlignment="0" applyProtection="0"/>
    <xf numFmtId="0" fontId="50" fillId="46" borderId="0" applyNumberFormat="0" applyBorder="0" applyAlignment="0" applyProtection="0"/>
    <xf numFmtId="0" fontId="50" fillId="42" borderId="0" applyNumberFormat="0" applyBorder="0" applyAlignment="0" applyProtection="0"/>
    <xf numFmtId="0" fontId="50" fillId="38" borderId="0" applyNumberFormat="0" applyBorder="0" applyAlignment="0" applyProtection="0"/>
    <xf numFmtId="0" fontId="138" fillId="56" borderId="0" applyNumberFormat="0" applyBorder="0" applyAlignment="0" applyProtection="0"/>
    <xf numFmtId="0" fontId="145" fillId="0" borderId="0"/>
    <xf numFmtId="0" fontId="138" fillId="52" borderId="0" applyNumberFormat="0" applyBorder="0" applyAlignment="0" applyProtection="0"/>
    <xf numFmtId="0" fontId="50" fillId="45" borderId="0" applyNumberFormat="0" applyBorder="0" applyAlignment="0" applyProtection="0"/>
    <xf numFmtId="0" fontId="138" fillId="48" borderId="0" applyNumberFormat="0" applyBorder="0" applyAlignment="0" applyProtection="0"/>
    <xf numFmtId="0" fontId="138" fillId="59" borderId="0" applyNumberFormat="0" applyBorder="0" applyAlignment="0" applyProtection="0"/>
    <xf numFmtId="0" fontId="50" fillId="49" borderId="0" applyNumberFormat="0" applyBorder="0" applyAlignment="0" applyProtection="0"/>
    <xf numFmtId="0" fontId="138" fillId="36" borderId="0" applyNumberFormat="0" applyBorder="0" applyAlignment="0" applyProtection="0"/>
    <xf numFmtId="0" fontId="136" fillId="0" borderId="0" applyNumberFormat="0" applyFill="0" applyBorder="0" applyAlignment="0" applyProtection="0"/>
    <xf numFmtId="0" fontId="128" fillId="29" borderId="0" applyNumberFormat="0" applyBorder="0" applyAlignment="0" applyProtection="0"/>
    <xf numFmtId="0" fontId="130" fillId="31" borderId="0" applyNumberFormat="0" applyBorder="0" applyAlignment="0" applyProtection="0"/>
    <xf numFmtId="0" fontId="50" fillId="35" borderId="40" applyNumberFormat="0" applyFont="0" applyAlignment="0" applyProtection="0"/>
    <xf numFmtId="1" fontId="12" fillId="2" borderId="2">
      <alignment horizontal="right" vertical="center"/>
    </xf>
    <xf numFmtId="1" fontId="12" fillId="2" borderId="4">
      <alignment horizontal="right" vertical="center"/>
    </xf>
    <xf numFmtId="0" fontId="129" fillId="30" borderId="0" applyNumberFormat="0" applyBorder="0" applyAlignment="0" applyProtection="0"/>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2">
      <alignment horizontal="right" vertical="center"/>
    </xf>
    <xf numFmtId="0" fontId="12" fillId="0" borderId="2">
      <alignment horizontal="left" vertical="center" wrapText="1"/>
    </xf>
    <xf numFmtId="1" fontId="23" fillId="0" borderId="13" applyNumberFormat="0" applyBorder="0">
      <alignment horizontal="center" vertical="center" textRotation="90" wrapText="1"/>
    </xf>
    <xf numFmtId="0" fontId="125" fillId="0" borderId="33" applyNumberFormat="0" applyFill="0" applyAlignment="0" applyProtection="0"/>
    <xf numFmtId="0" fontId="126" fillId="0" borderId="34" applyNumberFormat="0" applyFill="0" applyAlignment="0" applyProtection="0"/>
    <xf numFmtId="0" fontId="127" fillId="0" borderId="35" applyNumberFormat="0" applyFill="0" applyAlignment="0" applyProtection="0"/>
    <xf numFmtId="0" fontId="127" fillId="0" borderId="0" applyNumberFormat="0" applyFill="0" applyBorder="0" applyAlignment="0" applyProtection="0"/>
    <xf numFmtId="0" fontId="134" fillId="0" borderId="38" applyNumberFormat="0" applyFill="0" applyAlignment="0" applyProtection="0"/>
    <xf numFmtId="0" fontId="99" fillId="0" borderId="0" applyNumberFormat="0" applyFill="0" applyBorder="0" applyAlignment="0" applyProtection="0"/>
    <xf numFmtId="0" fontId="135" fillId="34" borderId="39" applyNumberFormat="0" applyAlignment="0" applyProtection="0"/>
    <xf numFmtId="4" fontId="146" fillId="63" borderId="47" applyNumberFormat="0" applyProtection="0">
      <alignment horizontal="right" vertical="center"/>
    </xf>
    <xf numFmtId="0" fontId="13" fillId="0" borderId="0"/>
    <xf numFmtId="172" fontId="20" fillId="0" borderId="2">
      <alignment horizontal="right" vertical="center"/>
    </xf>
    <xf numFmtId="172" fontId="20" fillId="0" borderId="2">
      <alignment horizontal="right" vertical="center"/>
    </xf>
    <xf numFmtId="172" fontId="20" fillId="0" borderId="2">
      <alignment horizontal="right" vertical="center"/>
    </xf>
    <xf numFmtId="172" fontId="20" fillId="0" borderId="2">
      <alignment horizontal="right" vertical="center"/>
    </xf>
    <xf numFmtId="1" fontId="12" fillId="2" borderId="11">
      <alignment horizontal="right" vertical="center"/>
    </xf>
    <xf numFmtId="1" fontId="21" fillId="2" borderId="1">
      <alignment horizontal="right" vertical="center"/>
    </xf>
    <xf numFmtId="1" fontId="12" fillId="2" borderId="2">
      <alignment horizontal="right" vertical="center"/>
    </xf>
    <xf numFmtId="1" fontId="12" fillId="2" borderId="4">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 fontId="22" fillId="0" borderId="1" applyNumberFormat="0" applyBorder="0">
      <alignment horizontal="left" vertical="top" wrapText="1"/>
    </xf>
    <xf numFmtId="0" fontId="12" fillId="0" borderId="2">
      <alignment horizontal="left" vertical="center" wrapText="1"/>
    </xf>
    <xf numFmtId="1" fontId="23" fillId="0" borderId="13" applyNumberFormat="0" applyBorder="0">
      <alignment horizontal="center" vertical="center" textRotation="90" wrapText="1"/>
    </xf>
    <xf numFmtId="1" fontId="24" fillId="0" borderId="14" applyBorder="0">
      <alignment horizontal="center" vertical="center" textRotation="90"/>
    </xf>
    <xf numFmtId="0" fontId="1" fillId="0" borderId="0"/>
    <xf numFmtId="0" fontId="114" fillId="2" borderId="0" applyNumberFormat="0" applyFont="0" applyBorder="0" applyAlignment="0" applyProtection="0"/>
    <xf numFmtId="0" fontId="13" fillId="0" borderId="0"/>
    <xf numFmtId="0" fontId="26" fillId="0" borderId="0"/>
    <xf numFmtId="0" fontId="1" fillId="0" borderId="0"/>
    <xf numFmtId="0" fontId="13" fillId="0" borderId="0"/>
    <xf numFmtId="251"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87" fillId="0" borderId="0"/>
    <xf numFmtId="0" fontId="44" fillId="9" borderId="0" applyNumberFormat="0" applyBorder="0" applyAlignment="0" applyProtection="0"/>
    <xf numFmtId="0" fontId="44" fillId="10" borderId="0" applyNumberFormat="0" applyBorder="0" applyAlignment="0" applyProtection="0"/>
    <xf numFmtId="0" fontId="44" fillId="25" borderId="0" applyNumberFormat="0" applyBorder="0" applyAlignment="0" applyProtection="0"/>
    <xf numFmtId="0" fontId="44" fillId="8" borderId="0" applyNumberFormat="0" applyBorder="0" applyAlignment="0" applyProtection="0"/>
    <xf numFmtId="0" fontId="44" fillId="25" borderId="0" applyNumberFormat="0" applyBorder="0" applyAlignment="0" applyProtection="0"/>
    <xf numFmtId="0" fontId="44" fillId="7" borderId="0" applyNumberFormat="0" applyBorder="0" applyAlignment="0" applyProtection="0"/>
    <xf numFmtId="0" fontId="44" fillId="24" borderId="0" applyNumberFormat="0" applyBorder="0" applyAlignment="0" applyProtection="0"/>
    <xf numFmtId="0" fontId="44" fillId="4" borderId="0" applyNumberFormat="0" applyBorder="0" applyAlignment="0" applyProtection="0"/>
    <xf numFmtId="0" fontId="44" fillId="7" borderId="0" applyNumberFormat="0" applyBorder="0" applyAlignment="0" applyProtection="0"/>
    <xf numFmtId="0" fontId="44" fillId="25" borderId="0" applyNumberFormat="0" applyBorder="0" applyAlignment="0" applyProtection="0"/>
    <xf numFmtId="0" fontId="45" fillId="7" borderId="0" applyNumberFormat="0" applyBorder="0" applyAlignment="0" applyProtection="0"/>
    <xf numFmtId="0" fontId="45" fillId="22" borderId="0" applyNumberFormat="0" applyBorder="0" applyAlignment="0" applyProtection="0"/>
    <xf numFmtId="0" fontId="45" fillId="12" borderId="0" applyNumberFormat="0" applyBorder="0" applyAlignment="0" applyProtection="0"/>
    <xf numFmtId="0" fontId="45" fillId="4" borderId="0" applyNumberFormat="0" applyBorder="0" applyAlignment="0" applyProtection="0"/>
    <xf numFmtId="0" fontId="45" fillId="7" borderId="0" applyNumberFormat="0" applyBorder="0" applyAlignment="0" applyProtection="0"/>
    <xf numFmtId="0" fontId="45" fillId="10" borderId="0" applyNumberFormat="0" applyBorder="0" applyAlignment="0" applyProtection="0"/>
    <xf numFmtId="0" fontId="45" fillId="60" borderId="0" applyNumberFormat="0" applyBorder="0" applyAlignment="0" applyProtection="0"/>
    <xf numFmtId="0" fontId="45" fillId="22" borderId="0" applyNumberFormat="0" applyBorder="0" applyAlignment="0" applyProtection="0"/>
    <xf numFmtId="0" fontId="45" fillId="12" borderId="0" applyNumberFormat="0" applyBorder="0" applyAlignment="0" applyProtection="0"/>
    <xf numFmtId="0" fontId="45" fillId="61" borderId="0" applyNumberFormat="0" applyBorder="0" applyAlignment="0" applyProtection="0"/>
    <xf numFmtId="0" fontId="45" fillId="20" borderId="0" applyNumberFormat="0" applyBorder="0" applyAlignment="0" applyProtection="0"/>
    <xf numFmtId="0" fontId="70" fillId="62" borderId="21" applyNumberFormat="0" applyAlignment="0" applyProtection="0"/>
    <xf numFmtId="0" fontId="139" fillId="62" borderId="22" applyNumberFormat="0" applyAlignment="0" applyProtection="0"/>
    <xf numFmtId="0" fontId="72" fillId="24" borderId="22" applyNumberFormat="0" applyAlignment="0" applyProtection="0"/>
    <xf numFmtId="0" fontId="73" fillId="0" borderId="42" applyNumberFormat="0" applyFill="0" applyAlignment="0" applyProtection="0"/>
    <xf numFmtId="0" fontId="75" fillId="7" borderId="0" applyNumberFormat="0" applyBorder="0" applyAlignment="0" applyProtection="0"/>
    <xf numFmtId="0" fontId="140" fillId="24" borderId="0" applyNumberFormat="0" applyBorder="0" applyAlignment="0" applyProtection="0"/>
    <xf numFmtId="0" fontId="87" fillId="25" borderId="25" applyNumberFormat="0" applyFont="0" applyAlignment="0" applyProtection="0"/>
    <xf numFmtId="0" fontId="78" fillId="6" borderId="0" applyNumberFormat="0" applyBorder="0" applyAlignment="0" applyProtection="0"/>
    <xf numFmtId="0" fontId="50" fillId="0" borderId="0"/>
    <xf numFmtId="0" fontId="50" fillId="0" borderId="0"/>
    <xf numFmtId="0" fontId="13" fillId="0" borderId="0"/>
    <xf numFmtId="0" fontId="50" fillId="0" borderId="0"/>
    <xf numFmtId="0" fontId="50" fillId="0" borderId="0"/>
    <xf numFmtId="0" fontId="141" fillId="0" borderId="0" applyNumberFormat="0" applyFill="0" applyBorder="0" applyAlignment="0" applyProtection="0"/>
    <xf numFmtId="0" fontId="142" fillId="0" borderId="43" applyNumberFormat="0" applyFill="0" applyAlignment="0" applyProtection="0"/>
    <xf numFmtId="0" fontId="143" fillId="0" borderId="44" applyNumberFormat="0" applyFill="0" applyAlignment="0" applyProtection="0"/>
    <xf numFmtId="0" fontId="144" fillId="0" borderId="45" applyNumberFormat="0" applyFill="0" applyAlignment="0" applyProtection="0"/>
    <xf numFmtId="0" fontId="144" fillId="0" borderId="0" applyNumberFormat="0" applyFill="0" applyBorder="0" applyAlignment="0" applyProtection="0"/>
    <xf numFmtId="0" fontId="85" fillId="0" borderId="46" applyNumberFormat="0" applyFill="0" applyAlignment="0" applyProtection="0"/>
    <xf numFmtId="0" fontId="30" fillId="0" borderId="0"/>
    <xf numFmtId="0" fontId="30" fillId="0" borderId="0"/>
    <xf numFmtId="0" fontId="30" fillId="0" borderId="0"/>
    <xf numFmtId="0" fontId="114" fillId="2" borderId="0" applyNumberFormat="0" applyFont="0" applyBorder="0" applyAlignment="0" applyProtection="0"/>
    <xf numFmtId="0" fontId="114" fillId="2" borderId="0" applyNumberFormat="0" applyFont="0" applyBorder="0" applyAlignment="0" applyProtection="0"/>
    <xf numFmtId="9" fontId="50"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14" fillId="2" borderId="0" applyNumberFormat="0" applyFont="0" applyBorder="0" applyAlignment="0" applyProtection="0"/>
    <xf numFmtId="0" fontId="114" fillId="2" borderId="0" applyNumberFormat="0" applyFont="0" applyBorder="0" applyAlignment="0" applyProtection="0"/>
    <xf numFmtId="0" fontId="114" fillId="2" borderId="0" applyNumberFormat="0" applyFont="0" applyBorder="0" applyAlignment="0" applyProtection="0"/>
    <xf numFmtId="0" fontId="114" fillId="2" borderId="0" applyNumberFormat="0" applyFont="0" applyBorder="0" applyAlignment="0" applyProtection="0"/>
    <xf numFmtId="0" fontId="13" fillId="0" borderId="0"/>
    <xf numFmtId="0" fontId="13" fillId="0" borderId="0"/>
    <xf numFmtId="0" fontId="13" fillId="0" borderId="0"/>
    <xf numFmtId="224" fontId="49" fillId="0" borderId="0"/>
    <xf numFmtId="49" fontId="49" fillId="0" borderId="0"/>
    <xf numFmtId="225" fontId="49" fillId="0" borderId="0">
      <alignment horizontal="center"/>
    </xf>
    <xf numFmtId="226" fontId="49" fillId="0" borderId="0"/>
    <xf numFmtId="227" fontId="49" fillId="0" borderId="0"/>
    <xf numFmtId="228" fontId="49" fillId="0" borderId="0"/>
    <xf numFmtId="229" fontId="49" fillId="0" borderId="0"/>
    <xf numFmtId="0" fontId="44" fillId="9" borderId="0" applyNumberFormat="0" applyBorder="0" applyAlignment="0" applyProtection="0"/>
    <xf numFmtId="0" fontId="44" fillId="10" borderId="0" applyNumberFormat="0" applyBorder="0" applyAlignment="0" applyProtection="0"/>
    <xf numFmtId="0" fontId="44" fillId="25" borderId="0" applyNumberFormat="0" applyBorder="0" applyAlignment="0" applyProtection="0"/>
    <xf numFmtId="0" fontId="44" fillId="8" borderId="0" applyNumberFormat="0" applyBorder="0" applyAlignment="0" applyProtection="0"/>
    <xf numFmtId="0" fontId="44" fillId="7" borderId="0" applyNumberFormat="0" applyBorder="0" applyAlignment="0" applyProtection="0"/>
    <xf numFmtId="0" fontId="44" fillId="25" borderId="0" applyNumberFormat="0" applyBorder="0" applyAlignment="0" applyProtection="0"/>
    <xf numFmtId="233" fontId="49" fillId="0" borderId="0"/>
    <xf numFmtId="234" fontId="49" fillId="0" borderId="0"/>
    <xf numFmtId="0" fontId="44" fillId="7" borderId="0" applyNumberFormat="0" applyBorder="0" applyAlignment="0" applyProtection="0"/>
    <xf numFmtId="0" fontId="44" fillId="10" borderId="0" applyNumberFormat="0" applyBorder="0" applyAlignment="0" applyProtection="0"/>
    <xf numFmtId="0" fontId="44" fillId="25" borderId="0" applyNumberFormat="0" applyBorder="0" applyAlignment="0" applyProtection="0"/>
    <xf numFmtId="0" fontId="44" fillId="23" borderId="0" applyNumberFormat="0" applyBorder="0" applyAlignment="0" applyProtection="0"/>
    <xf numFmtId="0" fontId="44" fillId="7" borderId="0" applyNumberFormat="0" applyBorder="0" applyAlignment="0" applyProtection="0"/>
    <xf numFmtId="0" fontId="44" fillId="25" borderId="0" applyNumberFormat="0" applyBorder="0" applyAlignment="0" applyProtection="0"/>
    <xf numFmtId="235" fontId="49" fillId="0" borderId="0"/>
    <xf numFmtId="237" fontId="49" fillId="0" borderId="0">
      <alignment horizontal="center"/>
    </xf>
    <xf numFmtId="238" fontId="49" fillId="0" borderId="0">
      <alignment horizontal="center"/>
    </xf>
    <xf numFmtId="239" fontId="49" fillId="0" borderId="0">
      <alignment horizontal="center"/>
    </xf>
    <xf numFmtId="240" fontId="49" fillId="0" borderId="0">
      <alignment horizontal="center"/>
    </xf>
    <xf numFmtId="241" fontId="49" fillId="0" borderId="0">
      <alignment horizontal="center"/>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2" fontId="13" fillId="0" borderId="32" applyFont="0" applyFill="0" applyBorder="0" applyAlignment="0" applyProtection="0">
      <alignment horizontal="left"/>
    </xf>
    <xf numFmtId="242" fontId="13" fillId="0" borderId="32" applyFont="0" applyFill="0" applyBorder="0" applyAlignment="0" applyProtection="0">
      <alignment horizontal="left"/>
    </xf>
    <xf numFmtId="242" fontId="13" fillId="0" borderId="32" applyFont="0" applyFill="0" applyBorder="0" applyAlignment="0" applyProtection="0">
      <alignment horizontal="left"/>
    </xf>
    <xf numFmtId="242" fontId="13" fillId="0" borderId="32" applyFont="0" applyFill="0" applyBorder="0" applyAlignment="0" applyProtection="0">
      <alignment horizontal="left"/>
    </xf>
    <xf numFmtId="243" fontId="13" fillId="0" borderId="32" applyFont="0" applyFill="0" applyBorder="0" applyAlignment="0" applyProtection="0">
      <alignment horizontal="left"/>
    </xf>
    <xf numFmtId="243" fontId="13" fillId="0" borderId="32" applyFont="0" applyFill="0" applyBorder="0" applyAlignment="0" applyProtection="0">
      <alignment horizontal="left"/>
    </xf>
    <xf numFmtId="243" fontId="13" fillId="0" borderId="32" applyFont="0" applyFill="0" applyBorder="0" applyAlignment="0" applyProtection="0">
      <alignment horizontal="left"/>
    </xf>
    <xf numFmtId="243" fontId="13" fillId="0" borderId="32" applyFont="0" applyFill="0" applyBorder="0" applyAlignment="0" applyProtection="0">
      <alignment horizontal="left"/>
    </xf>
    <xf numFmtId="244" fontId="13" fillId="0" borderId="32" applyFont="0" applyFill="0" applyBorder="0" applyAlignment="0" applyProtection="0">
      <alignment horizontal="left"/>
    </xf>
    <xf numFmtId="244" fontId="13" fillId="0" borderId="32" applyFont="0" applyFill="0" applyBorder="0" applyAlignment="0" applyProtection="0">
      <alignment horizontal="left"/>
    </xf>
    <xf numFmtId="244" fontId="13" fillId="0" borderId="32" applyFont="0" applyFill="0" applyBorder="0" applyAlignment="0" applyProtection="0">
      <alignment horizontal="left"/>
    </xf>
    <xf numFmtId="244" fontId="13" fillId="0" borderId="32"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245" fontId="13" fillId="0" borderId="32" applyFont="0" applyFill="0" applyBorder="0" applyAlignment="0" applyProtection="0">
      <alignment horizontal="left"/>
    </xf>
    <xf numFmtId="245" fontId="13" fillId="0" borderId="32" applyFont="0" applyFill="0" applyBorder="0" applyAlignment="0" applyProtection="0">
      <alignment horizontal="left"/>
    </xf>
    <xf numFmtId="245" fontId="13" fillId="0" borderId="32" applyFont="0" applyFill="0" applyBorder="0" applyAlignment="0" applyProtection="0">
      <alignment horizontal="left"/>
    </xf>
    <xf numFmtId="245" fontId="13" fillId="0" borderId="32" applyFont="0" applyFill="0" applyBorder="0" applyAlignment="0" applyProtection="0">
      <alignment horizontal="left"/>
    </xf>
    <xf numFmtId="246" fontId="13" fillId="0" borderId="32" applyFont="0" applyFill="0" applyBorder="0" applyAlignment="0" applyProtection="0">
      <alignment horizontal="left"/>
    </xf>
    <xf numFmtId="246" fontId="13" fillId="0" borderId="32" applyFont="0" applyFill="0" applyBorder="0" applyAlignment="0" applyProtection="0">
      <alignment horizontal="left"/>
    </xf>
    <xf numFmtId="246" fontId="13" fillId="0" borderId="32" applyFont="0" applyFill="0" applyBorder="0" applyAlignment="0" applyProtection="0">
      <alignment horizontal="left"/>
    </xf>
    <xf numFmtId="246" fontId="13" fillId="0" borderId="32" applyFont="0" applyFill="0" applyBorder="0" applyAlignment="0" applyProtection="0">
      <alignment horizontal="left"/>
    </xf>
    <xf numFmtId="247" fontId="13" fillId="0" borderId="32" applyFont="0" applyFill="0" applyBorder="0" applyAlignment="0" applyProtection="0">
      <alignment horizontal="left"/>
    </xf>
    <xf numFmtId="247" fontId="13" fillId="0" borderId="32" applyFont="0" applyFill="0" applyBorder="0" applyAlignment="0" applyProtection="0">
      <alignment horizontal="left"/>
    </xf>
    <xf numFmtId="247" fontId="13" fillId="0" borderId="32" applyFont="0" applyFill="0" applyBorder="0" applyAlignment="0" applyProtection="0">
      <alignment horizontal="left"/>
    </xf>
    <xf numFmtId="247" fontId="13" fillId="0" borderId="32" applyFont="0" applyFill="0" applyBorder="0" applyAlignment="0" applyProtection="0">
      <alignment horizontal="left"/>
    </xf>
    <xf numFmtId="248" fontId="13" fillId="0" borderId="32" applyFont="0" applyFill="0" applyBorder="0" applyAlignment="0" applyProtection="0">
      <alignment horizontal="left"/>
    </xf>
    <xf numFmtId="248" fontId="13" fillId="0" borderId="32" applyFont="0" applyFill="0" applyBorder="0" applyAlignment="0" applyProtection="0">
      <alignment horizontal="left"/>
    </xf>
    <xf numFmtId="248" fontId="13" fillId="0" borderId="32" applyFont="0" applyFill="0" applyBorder="0" applyAlignment="0" applyProtection="0">
      <alignment horizontal="left"/>
    </xf>
    <xf numFmtId="248" fontId="13" fillId="0" borderId="32" applyFont="0" applyFill="0" applyBorder="0" applyAlignment="0" applyProtection="0">
      <alignment horizontal="left"/>
    </xf>
    <xf numFmtId="249" fontId="13" fillId="0" borderId="32" applyFont="0" applyFill="0" applyBorder="0" applyAlignment="0" applyProtection="0">
      <alignment horizontal="left"/>
    </xf>
    <xf numFmtId="249" fontId="13" fillId="0" borderId="32" applyFont="0" applyFill="0" applyBorder="0" applyAlignment="0" applyProtection="0">
      <alignment horizontal="left"/>
    </xf>
    <xf numFmtId="249" fontId="13" fillId="0" borderId="32" applyFont="0" applyFill="0" applyBorder="0" applyAlignment="0" applyProtection="0">
      <alignment horizontal="left"/>
    </xf>
    <xf numFmtId="249" fontId="13" fillId="0" borderId="32" applyFont="0" applyFill="0" applyBorder="0" applyAlignment="0" applyProtection="0">
      <alignment horizontal="left"/>
    </xf>
    <xf numFmtId="250" fontId="13" fillId="0" borderId="32" applyFont="0" applyFill="0" applyBorder="0" applyAlignment="0" applyProtection="0">
      <alignment horizontal="left"/>
    </xf>
    <xf numFmtId="250" fontId="13" fillId="0" borderId="32" applyFont="0" applyFill="0" applyBorder="0" applyAlignment="0" applyProtection="0">
      <alignment horizontal="left"/>
    </xf>
    <xf numFmtId="250" fontId="13" fillId="0" borderId="32" applyFont="0" applyFill="0" applyBorder="0" applyAlignment="0" applyProtection="0">
      <alignment horizontal="left"/>
    </xf>
    <xf numFmtId="250" fontId="13" fillId="0" borderId="32" applyFont="0" applyFill="0" applyBorder="0" applyAlignment="0" applyProtection="0">
      <alignment horizontal="left"/>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49" fillId="0" borderId="0">
      <alignment horizontal="left"/>
    </xf>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49" fillId="0" borderId="0" applyNumberFormat="0" applyFill="0" applyBorder="0" applyAlignment="0" applyProtection="0">
      <alignment vertical="top"/>
      <protection locked="0"/>
    </xf>
    <xf numFmtId="0" fontId="43" fillId="0" borderId="0"/>
    <xf numFmtId="0" fontId="43" fillId="0" borderId="0"/>
    <xf numFmtId="0" fontId="43" fillId="0" borderId="0"/>
    <xf numFmtId="0" fontId="4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63" fillId="0" borderId="0">
      <alignment horizontal="center" vertical="center"/>
    </xf>
    <xf numFmtId="0" fontId="50" fillId="0" borderId="0"/>
    <xf numFmtId="0" fontId="87" fillId="0" borderId="0"/>
    <xf numFmtId="9" fontId="104" fillId="0" borderId="0" applyFont="0" applyFill="0" applyBorder="0" applyAlignment="0" applyProtection="0"/>
    <xf numFmtId="9" fontId="50"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0" fontId="76" fillId="0" borderId="0">
      <alignment horizontal="left"/>
      <protection locked="0"/>
    </xf>
    <xf numFmtId="0" fontId="19" fillId="0" borderId="0" applyNumberFormat="0" applyFill="0" applyBorder="0" applyAlignment="0" applyProtection="0">
      <alignment vertical="top"/>
      <protection locked="0"/>
    </xf>
    <xf numFmtId="0" fontId="13" fillId="0" borderId="0"/>
    <xf numFmtId="0" fontId="13" fillId="0" borderId="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cellStyleXfs>
  <cellXfs count="1307">
    <xf numFmtId="0" fontId="0" fillId="0" borderId="0" xfId="0"/>
    <xf numFmtId="0" fontId="8" fillId="0" borderId="9" xfId="1" applyFont="1" applyFill="1" applyBorder="1" applyAlignment="1">
      <alignment horizontal="center" vertical="center" wrapText="1"/>
    </xf>
    <xf numFmtId="0" fontId="8" fillId="0" borderId="7" xfId="1" applyFont="1" applyFill="1" applyBorder="1" applyAlignment="1">
      <alignment horizontal="centerContinuous" vertical="center"/>
    </xf>
    <xf numFmtId="0" fontId="8" fillId="0" borderId="9" xfId="1" applyFont="1" applyFill="1" applyBorder="1" applyAlignment="1">
      <alignment horizontal="centerContinuous" vertical="center"/>
    </xf>
    <xf numFmtId="0" fontId="8" fillId="0" borderId="7" xfId="46" applyFont="1" applyFill="1" applyBorder="1" applyAlignment="1">
      <alignment horizontal="center" vertical="center"/>
    </xf>
    <xf numFmtId="0" fontId="8" fillId="0" borderId="0" xfId="46" applyFont="1" applyFill="1" applyBorder="1" applyAlignment="1">
      <alignment horizontal="center" vertical="center"/>
    </xf>
    <xf numFmtId="0" fontId="8" fillId="0" borderId="12" xfId="46" applyFont="1" applyFill="1" applyBorder="1" applyAlignment="1">
      <alignment horizontal="center" vertical="center"/>
    </xf>
    <xf numFmtId="0" fontId="8" fillId="0" borderId="2" xfId="1" applyFont="1" applyFill="1" applyBorder="1" applyAlignment="1">
      <alignment horizontal="center" vertical="center"/>
    </xf>
    <xf numFmtId="0" fontId="8" fillId="0" borderId="10" xfId="1" applyFont="1" applyFill="1" applyBorder="1" applyAlignment="1">
      <alignment horizontal="center" vertical="center"/>
    </xf>
    <xf numFmtId="0" fontId="5" fillId="0" borderId="0" xfId="1" applyFont="1" applyFill="1" applyAlignment="1"/>
    <xf numFmtId="0" fontId="8" fillId="0" borderId="0" xfId="3" applyFont="1" applyFill="1" applyBorder="1" applyAlignment="1">
      <alignment horizontal="center" vertical="center" wrapText="1"/>
    </xf>
    <xf numFmtId="0" fontId="8" fillId="0" borderId="3" xfId="3" applyFont="1" applyFill="1" applyBorder="1" applyAlignment="1">
      <alignment horizontal="center" vertical="center"/>
    </xf>
    <xf numFmtId="0" fontId="8" fillId="0" borderId="3" xfId="3" applyFont="1" applyFill="1" applyBorder="1" applyAlignment="1">
      <alignment horizontal="center" vertical="center" wrapText="1"/>
    </xf>
    <xf numFmtId="0" fontId="26" fillId="0" borderId="0" xfId="46" applyFill="1" applyAlignment="1"/>
    <xf numFmtId="0" fontId="8" fillId="0" borderId="2" xfId="46" applyFont="1" applyFill="1" applyBorder="1" applyAlignment="1">
      <alignment horizontal="centerContinuous" vertical="center"/>
    </xf>
    <xf numFmtId="0" fontId="8" fillId="0" borderId="2" xfId="3" applyFont="1" applyFill="1" applyBorder="1" applyAlignment="1">
      <alignment horizontal="centerContinuous" vertical="center"/>
    </xf>
    <xf numFmtId="0" fontId="8" fillId="0" borderId="10" xfId="3" applyFont="1" applyFill="1" applyBorder="1" applyAlignment="1">
      <alignment horizontal="centerContinuous" vertical="center"/>
    </xf>
    <xf numFmtId="0" fontId="15" fillId="0" borderId="0" xfId="3" applyFont="1" applyFill="1" applyBorder="1" applyAlignment="1">
      <alignment vertical="center"/>
    </xf>
    <xf numFmtId="0" fontId="8" fillId="0" borderId="2" xfId="1" applyFont="1" applyFill="1" applyBorder="1" applyAlignment="1">
      <alignment horizontal="centerContinuous" vertical="center"/>
    </xf>
    <xf numFmtId="0" fontId="8" fillId="0" borderId="10" xfId="1" applyFont="1" applyFill="1" applyBorder="1" applyAlignment="1">
      <alignment horizontal="centerContinuous" vertical="center"/>
    </xf>
    <xf numFmtId="0" fontId="6" fillId="0" borderId="0" xfId="1" applyFont="1" applyFill="1" applyBorder="1" applyAlignment="1"/>
    <xf numFmtId="165" fontId="4" fillId="0" borderId="0" xfId="1" applyNumberFormat="1" applyFont="1" applyFill="1" applyAlignment="1"/>
    <xf numFmtId="0" fontId="4" fillId="0" borderId="0" xfId="1" applyFont="1" applyFill="1" applyAlignment="1"/>
    <xf numFmtId="0" fontId="1" fillId="0" borderId="0" xfId="1" applyFill="1" applyAlignment="1"/>
    <xf numFmtId="0" fontId="4" fillId="0" borderId="9" xfId="1" applyFont="1" applyFill="1" applyBorder="1" applyAlignment="1"/>
    <xf numFmtId="165" fontId="4" fillId="0" borderId="9" xfId="1" applyNumberFormat="1" applyFont="1" applyFill="1" applyBorder="1" applyAlignment="1"/>
    <xf numFmtId="0" fontId="2" fillId="0" borderId="0" xfId="1" applyFont="1" applyFill="1" applyAlignment="1"/>
    <xf numFmtId="0" fontId="2" fillId="0" borderId="0" xfId="1" applyFont="1" applyFill="1" applyBorder="1" applyAlignment="1"/>
    <xf numFmtId="0" fontId="0" fillId="0" borderId="0" xfId="0" applyAlignment="1"/>
    <xf numFmtId="0" fontId="30" fillId="0" borderId="0" xfId="46" applyFont="1" applyFill="1" applyAlignment="1"/>
    <xf numFmtId="0" fontId="30" fillId="0" borderId="0" xfId="46" applyFont="1" applyFill="1" applyBorder="1" applyAlignment="1"/>
    <xf numFmtId="0" fontId="26" fillId="0" borderId="0" xfId="46" applyFill="1" applyBorder="1" applyAlignment="1"/>
    <xf numFmtId="0" fontId="2" fillId="0" borderId="0" xfId="46" applyFont="1" applyFill="1" applyBorder="1" applyAlignment="1">
      <alignment wrapText="1"/>
    </xf>
    <xf numFmtId="0" fontId="3" fillId="0" borderId="0" xfId="1" applyFont="1" applyFill="1" applyBorder="1" applyAlignment="1">
      <alignment wrapText="1"/>
    </xf>
    <xf numFmtId="0" fontId="6" fillId="0" borderId="6" xfId="46" applyFont="1" applyFill="1" applyBorder="1" applyAlignment="1"/>
    <xf numFmtId="0" fontId="6" fillId="0" borderId="0" xfId="46" applyFont="1" applyFill="1" applyAlignment="1"/>
    <xf numFmtId="0" fontId="6" fillId="0" borderId="0" xfId="46" applyFont="1" applyFill="1" applyBorder="1" applyAlignment="1"/>
    <xf numFmtId="0" fontId="26" fillId="0" borderId="0" xfId="46" applyFont="1" applyFill="1" applyAlignment="1"/>
    <xf numFmtId="0" fontId="26" fillId="0" borderId="0" xfId="46" applyFont="1" applyFill="1" applyBorder="1" applyAlignment="1"/>
    <xf numFmtId="0" fontId="4" fillId="0" borderId="0" xfId="1" applyFont="1" applyFill="1" applyBorder="1" applyAlignment="1"/>
    <xf numFmtId="165" fontId="4" fillId="0" borderId="0" xfId="1" applyNumberFormat="1" applyFont="1" applyFill="1" applyBorder="1" applyAlignment="1"/>
    <xf numFmtId="0" fontId="10" fillId="0" borderId="0" xfId="3" applyFont="1" applyFill="1" applyAlignment="1"/>
    <xf numFmtId="166" fontId="4" fillId="0" borderId="0" xfId="3" applyNumberFormat="1" applyFont="1" applyFill="1" applyAlignment="1"/>
    <xf numFmtId="165" fontId="4" fillId="0" borderId="0" xfId="3" applyNumberFormat="1" applyFont="1" applyFill="1" applyAlignment="1"/>
    <xf numFmtId="0" fontId="4" fillId="0" borderId="0" xfId="3" applyFont="1" applyFill="1" applyAlignment="1"/>
    <xf numFmtId="0" fontId="13" fillId="0" borderId="0" xfId="3" applyFill="1" applyAlignment="1"/>
    <xf numFmtId="0" fontId="6" fillId="0" borderId="0" xfId="3" applyFont="1" applyFill="1" applyAlignment="1"/>
    <xf numFmtId="195" fontId="6" fillId="0" borderId="0" xfId="85" applyNumberFormat="1" applyFont="1" applyFill="1" applyBorder="1" applyAlignment="1">
      <alignment horizontal="center"/>
    </xf>
    <xf numFmtId="0" fontId="13" fillId="0" borderId="0" xfId="3" applyFill="1" applyBorder="1" applyAlignment="1"/>
    <xf numFmtId="0" fontId="2" fillId="0" borderId="0" xfId="3" applyFont="1" applyFill="1" applyAlignment="1"/>
    <xf numFmtId="185" fontId="6" fillId="0" borderId="0" xfId="1" applyNumberFormat="1" applyFont="1" applyFill="1" applyBorder="1" applyAlignment="1"/>
    <xf numFmtId="0" fontId="1" fillId="0" borderId="0" xfId="1" applyFill="1" applyBorder="1" applyAlignment="1"/>
    <xf numFmtId="196" fontId="6" fillId="0" borderId="0" xfId="1" applyNumberFormat="1" applyFont="1" applyFill="1" applyBorder="1" applyAlignment="1"/>
    <xf numFmtId="0" fontId="5" fillId="0" borderId="0" xfId="1" applyFont="1" applyFill="1" applyBorder="1" applyAlignment="1"/>
    <xf numFmtId="0" fontId="5" fillId="0" borderId="6" xfId="1" applyFont="1" applyFill="1" applyBorder="1" applyAlignment="1">
      <alignment horizontal="center"/>
    </xf>
    <xf numFmtId="0" fontId="6" fillId="0" borderId="6" xfId="1" applyFont="1" applyFill="1" applyBorder="1" applyAlignment="1">
      <alignment horizontal="center"/>
    </xf>
    <xf numFmtId="0" fontId="6" fillId="0" borderId="0" xfId="1" applyFont="1" applyFill="1" applyAlignment="1"/>
    <xf numFmtId="0" fontId="6" fillId="0" borderId="0" xfId="1" quotePrefix="1" applyFont="1" applyFill="1" applyBorder="1" applyAlignment="1"/>
    <xf numFmtId="0" fontId="36" fillId="0" borderId="0" xfId="1" applyFont="1" applyFill="1" applyBorder="1" applyAlignment="1"/>
    <xf numFmtId="0" fontId="36" fillId="0" borderId="0" xfId="1" applyFont="1" applyFill="1" applyAlignment="1"/>
    <xf numFmtId="0" fontId="5" fillId="0" borderId="0" xfId="1" quotePrefix="1" applyFont="1" applyFill="1" applyAlignment="1"/>
    <xf numFmtId="0" fontId="13" fillId="0" borderId="0" xfId="84" applyFont="1" applyBorder="1" applyAlignment="1">
      <alignment horizontal="left"/>
    </xf>
    <xf numFmtId="0" fontId="2" fillId="0" borderId="0" xfId="0" applyFont="1" applyAlignment="1"/>
    <xf numFmtId="196" fontId="5" fillId="17" borderId="0" xfId="1" applyNumberFormat="1" applyFont="1" applyFill="1" applyBorder="1" applyAlignment="1"/>
    <xf numFmtId="174" fontId="1" fillId="0" borderId="0" xfId="1" applyNumberFormat="1" applyFill="1" applyAlignment="1"/>
    <xf numFmtId="0" fontId="5" fillId="0" borderId="0" xfId="46" applyFont="1" applyFill="1" applyAlignment="1"/>
    <xf numFmtId="0" fontId="4" fillId="0" borderId="0" xfId="46" applyFont="1" applyFill="1" applyBorder="1" applyAlignment="1"/>
    <xf numFmtId="176" fontId="2" fillId="0" borderId="0" xfId="46" applyNumberFormat="1" applyFont="1" applyFill="1" applyBorder="1" applyAlignment="1"/>
    <xf numFmtId="0" fontId="17" fillId="0" borderId="0" xfId="46" applyFont="1" applyFill="1" applyBorder="1" applyAlignment="1"/>
    <xf numFmtId="0" fontId="2" fillId="0" borderId="0" xfId="46" applyFont="1" applyFill="1" applyAlignment="1"/>
    <xf numFmtId="0" fontId="5" fillId="0" borderId="0" xfId="46" applyFont="1" applyFill="1" applyBorder="1" applyAlignment="1"/>
    <xf numFmtId="176" fontId="5" fillId="0" borderId="0" xfId="46" applyNumberFormat="1" applyFont="1" applyFill="1" applyBorder="1" applyAlignment="1"/>
    <xf numFmtId="178" fontId="5" fillId="0" borderId="0" xfId="81" applyNumberFormat="1" applyFont="1" applyFill="1" applyBorder="1" applyAlignment="1"/>
    <xf numFmtId="178" fontId="5" fillId="0" borderId="0" xfId="46" applyNumberFormat="1" applyFont="1" applyFill="1" applyBorder="1" applyAlignment="1"/>
    <xf numFmtId="177" fontId="5" fillId="0" borderId="0" xfId="46" applyNumberFormat="1" applyFont="1" applyFill="1" applyBorder="1" applyAlignment="1"/>
    <xf numFmtId="0" fontId="12" fillId="0" borderId="0" xfId="75" applyFont="1">
      <alignment horizontal="left" vertical="center" wrapText="1"/>
    </xf>
    <xf numFmtId="0" fontId="12" fillId="0" borderId="0" xfId="75" applyFont="1" applyBorder="1">
      <alignment horizontal="left" vertical="center" wrapText="1"/>
    </xf>
    <xf numFmtId="0" fontId="12" fillId="0" borderId="0" xfId="75">
      <alignment horizontal="left" vertical="center" wrapText="1"/>
    </xf>
    <xf numFmtId="0" fontId="12" fillId="0" borderId="0" xfId="75" applyFont="1" applyAlignment="1">
      <alignment horizontal="left" vertical="center"/>
    </xf>
    <xf numFmtId="197" fontId="12" fillId="0" borderId="0" xfId="75" applyNumberFormat="1" applyFont="1">
      <alignment horizontal="left" vertical="center" wrapText="1"/>
    </xf>
    <xf numFmtId="0" fontId="12" fillId="0" borderId="0" xfId="75" applyFont="1" applyFill="1" applyBorder="1">
      <alignment horizontal="left" vertical="center" wrapText="1"/>
    </xf>
    <xf numFmtId="0" fontId="12" fillId="0" borderId="0" xfId="75" applyFont="1" applyAlignment="1">
      <alignment horizontal="left" vertical="center" wrapText="1"/>
    </xf>
    <xf numFmtId="0" fontId="12" fillId="0" borderId="0" xfId="75" applyFont="1" applyBorder="1" applyAlignment="1">
      <alignment horizontal="left" vertical="center" wrapText="1"/>
    </xf>
    <xf numFmtId="0" fontId="12" fillId="0" borderId="0" xfId="75" applyAlignment="1">
      <alignment horizontal="left" vertical="center" wrapText="1"/>
    </xf>
    <xf numFmtId="0" fontId="12" fillId="0" borderId="0" xfId="75" applyFont="1" applyFill="1" applyBorder="1" applyAlignment="1">
      <alignment horizontal="left" vertical="center" wrapText="1"/>
    </xf>
    <xf numFmtId="1" fontId="57" fillId="0" borderId="0" xfId="75" applyNumberFormat="1" applyFont="1" applyBorder="1" applyAlignment="1">
      <alignment horizontal="left" vertical="center" wrapText="1"/>
    </xf>
    <xf numFmtId="0" fontId="12" fillId="0" borderId="0" xfId="75" applyBorder="1" applyAlignment="1">
      <alignment horizontal="left" vertical="center" wrapText="1"/>
    </xf>
    <xf numFmtId="0" fontId="12" fillId="0" borderId="0" xfId="75" applyFont="1" applyFill="1" applyAlignment="1">
      <alignment horizontal="left" vertical="center" wrapText="1"/>
    </xf>
    <xf numFmtId="168" fontId="39" fillId="0" borderId="0" xfId="2" applyFont="1" applyFill="1" applyBorder="1" applyAlignment="1">
      <alignment horizontal="right" vertical="center"/>
    </xf>
    <xf numFmtId="0" fontId="25" fillId="0" borderId="0" xfId="45" applyFont="1" applyFill="1" applyBorder="1" applyAlignment="1">
      <alignment horizontal="center" vertical="center"/>
    </xf>
    <xf numFmtId="168" fontId="39" fillId="0" borderId="0" xfId="2" applyNumberFormat="1" applyFont="1" applyFill="1" applyBorder="1" applyAlignment="1">
      <alignment horizontal="right" vertical="center"/>
    </xf>
    <xf numFmtId="173" fontId="39" fillId="0" borderId="0" xfId="2" applyNumberFormat="1" applyFont="1" applyFill="1" applyBorder="1" applyAlignment="1">
      <alignment horizontal="right" vertical="center"/>
    </xf>
    <xf numFmtId="168" fontId="12" fillId="0" borderId="0" xfId="14" applyNumberFormat="1" applyFont="1" applyFill="1" applyBorder="1" applyAlignment="1">
      <alignment horizontal="right" vertical="center"/>
    </xf>
    <xf numFmtId="0" fontId="12" fillId="0" borderId="0" xfId="38" applyFont="1" applyFill="1" applyBorder="1" applyAlignment="1">
      <alignment horizontal="left" vertical="center" wrapText="1"/>
    </xf>
    <xf numFmtId="1" fontId="23" fillId="0" borderId="0" xfId="39" applyNumberFormat="1" applyFont="1" applyFill="1" applyBorder="1" applyAlignment="1">
      <alignment horizontal="center" vertical="center" textRotation="90" wrapText="1"/>
    </xf>
    <xf numFmtId="0" fontId="25" fillId="0" borderId="10" xfId="45" applyFont="1" applyBorder="1">
      <alignment horizontal="center" vertical="center"/>
    </xf>
    <xf numFmtId="0" fontId="25" fillId="0" borderId="4" xfId="45" applyFont="1" applyBorder="1">
      <alignment horizontal="center" vertical="center"/>
    </xf>
    <xf numFmtId="1" fontId="23" fillId="0" borderId="9" xfId="39" applyNumberFormat="1" applyFont="1" applyBorder="1">
      <alignment horizontal="center" vertical="center" textRotation="90" wrapText="1"/>
    </xf>
    <xf numFmtId="1" fontId="23" fillId="0" borderId="0" xfId="39" applyNumberFormat="1" applyFont="1" applyBorder="1">
      <alignment horizontal="center" vertical="center" textRotation="90" wrapText="1"/>
    </xf>
    <xf numFmtId="0" fontId="25" fillId="0" borderId="12" xfId="45" applyFont="1" applyBorder="1">
      <alignment horizontal="center" vertical="center"/>
    </xf>
    <xf numFmtId="0" fontId="25" fillId="0" borderId="6" xfId="45" applyFont="1" applyBorder="1">
      <alignment horizontal="center" vertical="center"/>
    </xf>
    <xf numFmtId="0" fontId="25" fillId="0" borderId="5" xfId="45" applyFont="1" applyBorder="1">
      <alignment horizontal="center" vertical="center"/>
    </xf>
    <xf numFmtId="0" fontId="25" fillId="0" borderId="0" xfId="45" applyFont="1" applyBorder="1">
      <alignment horizontal="center" vertical="center"/>
    </xf>
    <xf numFmtId="1" fontId="23" fillId="0" borderId="1" xfId="39" applyNumberFormat="1" applyFont="1" applyBorder="1">
      <alignment horizontal="center" vertical="center" textRotation="90" wrapText="1"/>
    </xf>
    <xf numFmtId="1" fontId="24" fillId="0" borderId="9" xfId="40" applyFont="1" applyBorder="1">
      <alignment horizontal="center" vertical="center" textRotation="90"/>
    </xf>
    <xf numFmtId="1" fontId="24" fillId="0" borderId="0" xfId="40" applyFont="1" applyBorder="1">
      <alignment horizontal="center" vertical="center" textRotation="90"/>
    </xf>
    <xf numFmtId="0" fontId="25" fillId="0" borderId="11" xfId="45" applyFont="1" applyBorder="1">
      <alignment horizontal="center" vertical="center"/>
    </xf>
    <xf numFmtId="168" fontId="12" fillId="0" borderId="0" xfId="75" applyNumberFormat="1" applyFont="1" applyFill="1" applyBorder="1">
      <alignment horizontal="left" vertical="center" wrapText="1"/>
    </xf>
    <xf numFmtId="1" fontId="21" fillId="0" borderId="12" xfId="75" applyNumberFormat="1" applyFont="1" applyBorder="1" applyAlignment="1">
      <alignment horizontal="left"/>
    </xf>
    <xf numFmtId="1" fontId="18" fillId="0" borderId="9" xfId="5" applyFont="1" applyBorder="1">
      <alignment horizontal="center"/>
    </xf>
    <xf numFmtId="1" fontId="18" fillId="0" borderId="7" xfId="5" applyFont="1" applyBorder="1">
      <alignment horizontal="center"/>
    </xf>
    <xf numFmtId="1" fontId="18" fillId="0" borderId="12" xfId="5" applyFont="1" applyBorder="1">
      <alignment horizontal="center"/>
    </xf>
    <xf numFmtId="1" fontId="18" fillId="0" borderId="9" xfId="5" applyFont="1" applyBorder="1" applyAlignment="1">
      <alignment horizontal="center"/>
    </xf>
    <xf numFmtId="0" fontId="18" fillId="0" borderId="7" xfId="41" applyFont="1" applyBorder="1">
      <alignment horizontal="center" vertical="center"/>
    </xf>
    <xf numFmtId="0" fontId="25" fillId="0" borderId="5" xfId="42" applyFont="1" applyFill="1" applyBorder="1">
      <alignment horizontal="center" textRotation="90" wrapText="1"/>
    </xf>
    <xf numFmtId="0" fontId="25" fillId="0" borderId="5" xfId="42" applyFont="1" applyBorder="1">
      <alignment horizontal="center" textRotation="90" wrapText="1"/>
    </xf>
    <xf numFmtId="0" fontId="25" fillId="0" borderId="6" xfId="42" applyFont="1" applyBorder="1">
      <alignment horizontal="center" textRotation="90" wrapText="1"/>
    </xf>
    <xf numFmtId="0" fontId="25" fillId="0" borderId="0" xfId="42" applyFont="1" applyBorder="1">
      <alignment horizontal="center" textRotation="90" wrapText="1"/>
    </xf>
    <xf numFmtId="0" fontId="25" fillId="0" borderId="0" xfId="42" applyFont="1" applyFill="1" applyBorder="1">
      <alignment horizontal="center" textRotation="90" wrapText="1"/>
    </xf>
    <xf numFmtId="0" fontId="25" fillId="0" borderId="0" xfId="42" applyFont="1">
      <alignment horizontal="center" textRotation="90" wrapText="1"/>
    </xf>
    <xf numFmtId="0" fontId="25" fillId="0" borderId="14" xfId="42" applyFont="1" applyBorder="1">
      <alignment horizontal="center" textRotation="90" wrapText="1"/>
    </xf>
    <xf numFmtId="0" fontId="18" fillId="0" borderId="14" xfId="41" applyFont="1" applyBorder="1">
      <alignment horizontal="center" vertical="center"/>
    </xf>
    <xf numFmtId="0" fontId="18" fillId="0" borderId="11" xfId="41" applyFont="1" applyBorder="1">
      <alignment horizontal="center" vertical="center"/>
    </xf>
    <xf numFmtId="0" fontId="22" fillId="0" borderId="1" xfId="36" applyNumberFormat="1" applyFont="1" applyBorder="1" applyAlignment="1">
      <alignment horizontal="left" vertical="top" wrapText="1"/>
    </xf>
    <xf numFmtId="1" fontId="22" fillId="0" borderId="1" xfId="36" applyNumberFormat="1" applyFont="1" applyBorder="1" applyAlignment="1">
      <alignment horizontal="left" vertical="top" wrapText="1"/>
    </xf>
    <xf numFmtId="1" fontId="57" fillId="0" borderId="0" xfId="75" applyNumberFormat="1" applyFont="1" applyBorder="1">
      <alignment horizontal="left" vertical="center" wrapText="1"/>
    </xf>
    <xf numFmtId="168" fontId="39" fillId="0" borderId="0" xfId="2" applyNumberFormat="1" applyFont="1" applyFill="1" applyBorder="1">
      <alignment horizontal="right" vertical="center"/>
    </xf>
    <xf numFmtId="0" fontId="25" fillId="0" borderId="0" xfId="45" applyFont="1" applyFill="1" applyBorder="1">
      <alignment horizontal="center" vertical="center"/>
    </xf>
    <xf numFmtId="168" fontId="39" fillId="0" borderId="0" xfId="2" applyFont="1" applyFill="1" applyBorder="1">
      <alignment horizontal="right" vertical="center"/>
    </xf>
    <xf numFmtId="168" fontId="39" fillId="0" borderId="1" xfId="2" applyNumberFormat="1" applyFont="1" applyFill="1" applyBorder="1">
      <alignment horizontal="right" vertical="center"/>
    </xf>
    <xf numFmtId="173" fontId="39" fillId="0" borderId="0" xfId="2" applyNumberFormat="1" applyFont="1" applyFill="1" applyBorder="1">
      <alignment horizontal="right" vertical="center"/>
    </xf>
    <xf numFmtId="168" fontId="12" fillId="0" borderId="0" xfId="14" applyNumberFormat="1" applyFont="1" applyFill="1" applyBorder="1">
      <alignment horizontal="right" vertical="center"/>
    </xf>
    <xf numFmtId="0" fontId="12" fillId="0" borderId="0" xfId="38" applyFont="1" applyFill="1" applyBorder="1">
      <alignment horizontal="left" vertical="center" wrapText="1"/>
    </xf>
    <xf numFmtId="1" fontId="23" fillId="0" borderId="0" xfId="39" applyNumberFormat="1" applyFont="1" applyFill="1" applyBorder="1">
      <alignment horizontal="center" vertical="center" textRotation="90" wrapText="1"/>
    </xf>
    <xf numFmtId="173" fontId="12" fillId="0" borderId="0" xfId="75" applyNumberFormat="1" applyFont="1">
      <alignment horizontal="left" vertical="center" wrapText="1"/>
    </xf>
    <xf numFmtId="168" fontId="12" fillId="0" borderId="0" xfId="2" applyFont="1" applyBorder="1">
      <alignment horizontal="right" vertical="center"/>
    </xf>
    <xf numFmtId="1" fontId="21" fillId="0" borderId="0" xfId="75" applyNumberFormat="1" applyFont="1" applyBorder="1">
      <alignment horizontal="left" vertical="center" wrapText="1"/>
    </xf>
    <xf numFmtId="1" fontId="57" fillId="0" borderId="1" xfId="75" applyNumberFormat="1" applyFont="1" applyBorder="1">
      <alignment horizontal="left" vertical="center" wrapText="1"/>
    </xf>
    <xf numFmtId="0" fontId="18" fillId="0" borderId="0" xfId="41" applyFont="1" applyBorder="1">
      <alignment horizontal="center" vertical="center"/>
    </xf>
    <xf numFmtId="1" fontId="57" fillId="0" borderId="0" xfId="75" applyNumberFormat="1" applyFont="1" applyBorder="1" applyAlignment="1">
      <alignment horizontal="center" textRotation="90"/>
    </xf>
    <xf numFmtId="174" fontId="26" fillId="0" borderId="0" xfId="46" applyNumberFormat="1" applyFill="1" applyAlignment="1"/>
    <xf numFmtId="0" fontId="29" fillId="0" borderId="0" xfId="46" applyFont="1" applyFill="1" applyAlignment="1"/>
    <xf numFmtId="187" fontId="0" fillId="0" borderId="0" xfId="0" applyNumberFormat="1"/>
    <xf numFmtId="0" fontId="13" fillId="0" borderId="0" xfId="0" applyFont="1" applyAlignment="1">
      <alignment horizontal="left" vertical="center"/>
    </xf>
    <xf numFmtId="0" fontId="62" fillId="0" borderId="0" xfId="0" applyFont="1" applyAlignment="1">
      <alignment horizontal="left" vertical="center" wrapText="1"/>
    </xf>
    <xf numFmtId="1" fontId="63" fillId="0" borderId="0" xfId="0" applyNumberFormat="1" applyFont="1" applyBorder="1" applyAlignment="1">
      <alignment horizontal="left" vertical="center" wrapText="1"/>
    </xf>
    <xf numFmtId="0" fontId="62" fillId="0" borderId="0" xfId="0" applyFont="1" applyBorder="1" applyAlignment="1">
      <alignment horizontal="left" vertical="center" wrapText="1"/>
    </xf>
    <xf numFmtId="0" fontId="13" fillId="0" borderId="0" xfId="0" applyFont="1" applyFill="1" applyAlignment="1">
      <alignment horizontal="left" vertical="center"/>
    </xf>
    <xf numFmtId="0" fontId="62" fillId="0" borderId="0" xfId="0" applyFont="1" applyFill="1" applyAlignment="1">
      <alignment horizontal="left" vertical="center" wrapText="1"/>
    </xf>
    <xf numFmtId="0" fontId="65" fillId="0" borderId="1" xfId="45" applyFont="1" applyFill="1" applyBorder="1" applyAlignment="1">
      <alignment horizontal="center" vertical="center"/>
    </xf>
    <xf numFmtId="168" fontId="62" fillId="0" borderId="0" xfId="2" applyFont="1" applyFill="1" applyBorder="1" applyAlignment="1">
      <alignment horizontal="right" vertical="center"/>
    </xf>
    <xf numFmtId="168" fontId="62" fillId="0" borderId="0" xfId="2" applyNumberFormat="1" applyFont="1" applyFill="1" applyBorder="1" applyAlignment="1">
      <alignment horizontal="right" vertical="center"/>
    </xf>
    <xf numFmtId="168" fontId="62" fillId="0" borderId="0" xfId="14" applyNumberFormat="1" applyFont="1" applyFill="1" applyBorder="1" applyAlignment="1">
      <alignment horizontal="right" vertical="center"/>
    </xf>
    <xf numFmtId="173" fontId="62" fillId="0" borderId="0" xfId="2" applyNumberFormat="1" applyFont="1" applyFill="1" applyBorder="1" applyAlignment="1">
      <alignment horizontal="right" vertical="center"/>
    </xf>
    <xf numFmtId="0" fontId="65" fillId="0" borderId="0" xfId="45" applyFont="1" applyFill="1" applyBorder="1" applyAlignment="1">
      <alignment horizontal="center" vertical="center"/>
    </xf>
    <xf numFmtId="0" fontId="62" fillId="0" borderId="0" xfId="38" applyFont="1" applyFill="1" applyBorder="1" applyAlignment="1">
      <alignment horizontal="left" vertical="center" wrapText="1"/>
    </xf>
    <xf numFmtId="1" fontId="66" fillId="0" borderId="0" xfId="39" applyNumberFormat="1" applyFont="1" applyFill="1" applyBorder="1" applyAlignment="1">
      <alignment horizontal="center" vertical="center" textRotation="90" wrapText="1"/>
    </xf>
    <xf numFmtId="0" fontId="65" fillId="0" borderId="14" xfId="45" applyFont="1" applyBorder="1">
      <alignment horizontal="center" vertical="center"/>
    </xf>
    <xf numFmtId="0" fontId="65" fillId="0" borderId="4" xfId="45" applyFont="1" applyBorder="1">
      <alignment horizontal="center" vertical="center"/>
    </xf>
    <xf numFmtId="1" fontId="66" fillId="0" borderId="9" xfId="39" applyNumberFormat="1" applyFont="1" applyBorder="1">
      <alignment horizontal="center" vertical="center" textRotation="90" wrapText="1"/>
    </xf>
    <xf numFmtId="0" fontId="65" fillId="0" borderId="0" xfId="45" applyFont="1" applyBorder="1">
      <alignment horizontal="center" vertical="center"/>
    </xf>
    <xf numFmtId="0" fontId="65" fillId="0" borderId="6" xfId="45" applyFont="1" applyBorder="1">
      <alignment horizontal="center" vertical="center"/>
    </xf>
    <xf numFmtId="0" fontId="65" fillId="0" borderId="11" xfId="45" applyFont="1" applyBorder="1">
      <alignment horizontal="center" vertical="center"/>
    </xf>
    <xf numFmtId="1" fontId="62" fillId="0" borderId="5" xfId="0" applyNumberFormat="1" applyFont="1" applyBorder="1" applyAlignment="1">
      <alignment horizontal="left"/>
    </xf>
    <xf numFmtId="1" fontId="68" fillId="0" borderId="17" xfId="5" applyFont="1" applyBorder="1">
      <alignment horizontal="center"/>
    </xf>
    <xf numFmtId="1" fontId="68" fillId="0" borderId="9" xfId="5" applyFont="1" applyBorder="1" applyAlignment="1"/>
    <xf numFmtId="1" fontId="68" fillId="0" borderId="0" xfId="5" applyFont="1" applyBorder="1" applyAlignment="1"/>
    <xf numFmtId="1" fontId="68" fillId="0" borderId="12" xfId="5" applyFont="1" applyBorder="1" applyAlignment="1"/>
    <xf numFmtId="1" fontId="68" fillId="0" borderId="7" xfId="5" applyFont="1" applyBorder="1" applyAlignment="1"/>
    <xf numFmtId="0" fontId="68" fillId="0" borderId="7" xfId="41" applyFont="1" applyBorder="1">
      <alignment horizontal="center" vertical="center"/>
    </xf>
    <xf numFmtId="0" fontId="65" fillId="0" borderId="5" xfId="42" applyFont="1" applyFill="1" applyBorder="1">
      <alignment horizontal="center" textRotation="90" wrapText="1"/>
    </xf>
    <xf numFmtId="0" fontId="65" fillId="0" borderId="17" xfId="42" applyFont="1" applyBorder="1">
      <alignment horizontal="center" textRotation="90" wrapText="1"/>
    </xf>
    <xf numFmtId="0" fontId="65" fillId="0" borderId="0" xfId="42" applyFont="1" applyBorder="1">
      <alignment horizontal="center" textRotation="90" wrapText="1"/>
    </xf>
    <xf numFmtId="0" fontId="65" fillId="0" borderId="5" xfId="42" applyFont="1" applyBorder="1">
      <alignment horizontal="center" textRotation="90" wrapText="1"/>
    </xf>
    <xf numFmtId="0" fontId="65" fillId="0" borderId="6" xfId="42" applyFont="1" applyBorder="1">
      <alignment horizontal="center" textRotation="90" wrapText="1"/>
    </xf>
    <xf numFmtId="0" fontId="65" fillId="0" borderId="14" xfId="42" applyFont="1" applyBorder="1">
      <alignment horizontal="center" textRotation="90" wrapText="1"/>
    </xf>
    <xf numFmtId="0" fontId="68" fillId="0" borderId="14" xfId="41" applyFont="1" applyBorder="1">
      <alignment horizontal="center" vertical="center"/>
    </xf>
    <xf numFmtId="0" fontId="68" fillId="0" borderId="1" xfId="41" applyFont="1" applyBorder="1" applyAlignment="1">
      <alignment vertical="center"/>
    </xf>
    <xf numFmtId="0" fontId="68" fillId="0" borderId="14" xfId="41" applyFont="1" applyBorder="1" applyAlignment="1">
      <alignment vertical="center"/>
    </xf>
    <xf numFmtId="0" fontId="68" fillId="0" borderId="11" xfId="41" applyFont="1" applyBorder="1">
      <alignment horizontal="center" vertical="center"/>
    </xf>
    <xf numFmtId="0" fontId="8" fillId="0" borderId="1" xfId="36" applyNumberFormat="1" applyFont="1" applyBorder="1" applyAlignment="1">
      <alignment horizontal="left" vertical="top" wrapText="1"/>
    </xf>
    <xf numFmtId="1" fontId="8" fillId="0" borderId="1" xfId="36" applyNumberFormat="1" applyFont="1" applyBorder="1" applyAlignment="1">
      <alignment horizontal="left" vertical="top" wrapText="1"/>
    </xf>
    <xf numFmtId="3" fontId="29" fillId="0" borderId="0" xfId="46" applyNumberFormat="1" applyFont="1" applyFill="1" applyAlignment="1"/>
    <xf numFmtId="1" fontId="24" fillId="0" borderId="0" xfId="40" applyFont="1" applyBorder="1">
      <alignment horizontal="center" vertical="center" textRotation="90"/>
    </xf>
    <xf numFmtId="1" fontId="24" fillId="0" borderId="9" xfId="40" applyFont="1" applyBorder="1">
      <alignment horizontal="center" vertical="center" textRotation="90"/>
    </xf>
    <xf numFmtId="1" fontId="23" fillId="0" borderId="0" xfId="39" applyNumberFormat="1" applyFont="1" applyBorder="1">
      <alignment horizontal="center" vertical="center" textRotation="90" wrapText="1"/>
    </xf>
    <xf numFmtId="1" fontId="23" fillId="0" borderId="9" xfId="39" applyNumberFormat="1" applyFont="1" applyBorder="1">
      <alignment horizontal="center" vertical="center" textRotation="90" wrapText="1"/>
    </xf>
    <xf numFmtId="0" fontId="18" fillId="0" borderId="11" xfId="41" applyFont="1" applyBorder="1">
      <alignment horizontal="center" vertical="center"/>
    </xf>
    <xf numFmtId="2" fontId="2" fillId="0" borderId="0" xfId="46" applyNumberFormat="1" applyFont="1" applyFill="1" applyBorder="1" applyAlignment="1"/>
    <xf numFmtId="1" fontId="68" fillId="0" borderId="5" xfId="5" applyFont="1" applyBorder="1" applyAlignment="1"/>
    <xf numFmtId="1" fontId="68" fillId="0" borderId="6" xfId="5" applyFont="1" applyBorder="1" applyAlignment="1"/>
    <xf numFmtId="0" fontId="68" fillId="0" borderId="13" xfId="41" applyFont="1" applyBorder="1" applyAlignment="1">
      <alignment vertical="center"/>
    </xf>
    <xf numFmtId="1" fontId="68" fillId="0" borderId="8" xfId="5" applyFont="1" applyBorder="1" applyAlignment="1"/>
    <xf numFmtId="185" fontId="29" fillId="0" borderId="0" xfId="46" applyNumberFormat="1" applyFont="1" applyFill="1" applyAlignment="1"/>
    <xf numFmtId="167" fontId="6" fillId="0" borderId="0" xfId="46" applyNumberFormat="1" applyFont="1" applyFill="1" applyBorder="1" applyAlignment="1"/>
    <xf numFmtId="179" fontId="6" fillId="0" borderId="0" xfId="46" applyNumberFormat="1" applyFont="1" applyFill="1" applyBorder="1" applyAlignment="1">
      <alignment horizontal="right"/>
    </xf>
    <xf numFmtId="0" fontId="29" fillId="0" borderId="0" xfId="46" applyFont="1" applyFill="1" applyBorder="1" applyAlignment="1"/>
    <xf numFmtId="167" fontId="5" fillId="0" borderId="0" xfId="46" applyNumberFormat="1" applyFont="1" applyFill="1" applyBorder="1" applyAlignment="1"/>
    <xf numFmtId="1" fontId="5" fillId="0" borderId="0" xfId="46" applyNumberFormat="1" applyFont="1" applyFill="1" applyBorder="1" applyAlignment="1">
      <alignment horizontal="center"/>
    </xf>
    <xf numFmtId="171" fontId="5" fillId="0" borderId="0" xfId="46" applyNumberFormat="1" applyFont="1" applyFill="1" applyBorder="1" applyAlignment="1">
      <alignment horizontal="center"/>
    </xf>
    <xf numFmtId="0" fontId="8" fillId="0" borderId="7" xfId="141" applyFont="1" applyBorder="1" applyAlignment="1"/>
    <xf numFmtId="0" fontId="8" fillId="0" borderId="6" xfId="141" applyFont="1" applyBorder="1" applyAlignment="1"/>
    <xf numFmtId="0" fontId="8" fillId="0" borderId="11" xfId="141" applyFont="1" applyBorder="1" applyAlignment="1"/>
    <xf numFmtId="1" fontId="8" fillId="0" borderId="8" xfId="141" applyNumberFormat="1" applyFont="1" applyBorder="1" applyAlignment="1">
      <alignment vertical="center" wrapText="1"/>
    </xf>
    <xf numFmtId="1" fontId="8" fillId="0" borderId="13" xfId="141" applyNumberFormat="1" applyFont="1" applyBorder="1" applyAlignment="1">
      <alignment vertical="center" wrapText="1"/>
    </xf>
    <xf numFmtId="0" fontId="6" fillId="0" borderId="0" xfId="46" applyFont="1" applyFill="1" applyAlignment="1">
      <alignment horizontal="center"/>
    </xf>
    <xf numFmtId="0" fontId="30" fillId="0" borderId="0" xfId="50" applyBorder="1" applyAlignment="1"/>
    <xf numFmtId="185" fontId="30" fillId="0" borderId="0" xfId="50" applyNumberFormat="1" applyAlignment="1"/>
    <xf numFmtId="1" fontId="8" fillId="0" borderId="2" xfId="141" applyNumberFormat="1" applyFont="1" applyBorder="1" applyAlignment="1">
      <alignment horizontal="centerContinuous" vertical="center"/>
    </xf>
    <xf numFmtId="1" fontId="8" fillId="0" borderId="10" xfId="141" applyNumberFormat="1" applyFont="1" applyBorder="1" applyAlignment="1">
      <alignment horizontal="centerContinuous" vertical="center"/>
    </xf>
    <xf numFmtId="0" fontId="8" fillId="0" borderId="1" xfId="46" applyFont="1" applyFill="1" applyBorder="1" applyAlignment="1">
      <alignment horizontal="center" vertical="center" wrapText="1"/>
    </xf>
    <xf numFmtId="0" fontId="8" fillId="0" borderId="13" xfId="46" applyFont="1" applyFill="1" applyBorder="1" applyAlignment="1">
      <alignment horizontal="center" vertical="center" wrapText="1"/>
    </xf>
    <xf numFmtId="0" fontId="8" fillId="0" borderId="3" xfId="46" applyFont="1" applyFill="1" applyBorder="1" applyAlignment="1">
      <alignment horizontal="centerContinuous" vertical="center"/>
    </xf>
    <xf numFmtId="1" fontId="8" fillId="0" borderId="2" xfId="141" applyNumberFormat="1" applyFont="1" applyBorder="1" applyAlignment="1">
      <alignment horizontal="centerContinuous" vertical="center" wrapText="1"/>
    </xf>
    <xf numFmtId="0" fontId="8" fillId="0" borderId="4" xfId="46" applyFont="1" applyFill="1" applyBorder="1" applyAlignment="1">
      <alignment horizontal="center" vertical="center"/>
    </xf>
    <xf numFmtId="0" fontId="8" fillId="0" borderId="3" xfId="46" applyFont="1" applyFill="1" applyBorder="1" applyAlignment="1">
      <alignment horizontal="center" vertical="center"/>
    </xf>
    <xf numFmtId="0" fontId="8" fillId="0" borderId="10" xfId="46" applyFont="1" applyFill="1" applyBorder="1" applyAlignment="1">
      <alignment horizontal="centerContinuous" vertical="center"/>
    </xf>
    <xf numFmtId="0" fontId="8" fillId="0" borderId="10" xfId="3" applyFont="1" applyFill="1" applyBorder="1" applyAlignment="1">
      <alignment horizontal="center" vertical="center" wrapText="1"/>
    </xf>
    <xf numFmtId="0" fontId="52" fillId="0" borderId="3" xfId="0" applyFont="1" applyBorder="1" applyAlignment="1">
      <alignment horizontal="center" vertical="center" wrapText="1"/>
    </xf>
    <xf numFmtId="0" fontId="8" fillId="0" borderId="4" xfId="3" applyFont="1" applyFill="1" applyBorder="1" applyAlignment="1">
      <alignment horizontal="centerContinuous" vertical="center"/>
    </xf>
    <xf numFmtId="0" fontId="52" fillId="0" borderId="2" xfId="0" applyFont="1" applyBorder="1" applyAlignment="1">
      <alignment horizontal="centerContinuous" vertical="center" wrapText="1"/>
    </xf>
    <xf numFmtId="0" fontId="52" fillId="0" borderId="10" xfId="0" applyFont="1" applyBorder="1" applyAlignment="1">
      <alignment horizontal="centerContinuous" vertical="center" wrapText="1"/>
    </xf>
    <xf numFmtId="0" fontId="8" fillId="0" borderId="6" xfId="1" applyFont="1" applyFill="1" applyBorder="1" applyAlignment="1">
      <alignment horizontal="center" vertical="center"/>
    </xf>
    <xf numFmtId="165" fontId="8" fillId="0" borderId="8" xfId="1" applyNumberFormat="1" applyFont="1" applyFill="1" applyBorder="1" applyAlignment="1">
      <alignment horizontal="center" vertical="center"/>
    </xf>
    <xf numFmtId="165" fontId="8" fillId="0" borderId="10" xfId="1" applyNumberFormat="1" applyFont="1" applyFill="1" applyBorder="1" applyAlignment="1">
      <alignment horizontal="centerContinuous" vertical="center"/>
    </xf>
    <xf numFmtId="0" fontId="30" fillId="0" borderId="0" xfId="50" applyAlignment="1"/>
    <xf numFmtId="0" fontId="6" fillId="0" borderId="0" xfId="50" applyFont="1" applyFill="1" applyAlignment="1"/>
    <xf numFmtId="0" fontId="12" fillId="0" borderId="0" xfId="112" applyFont="1">
      <alignment horizontal="left" vertical="center" wrapText="1"/>
    </xf>
    <xf numFmtId="0" fontId="12" fillId="0" borderId="0" xfId="112" applyFont="1" applyBorder="1">
      <alignment horizontal="left" vertical="center" wrapText="1"/>
    </xf>
    <xf numFmtId="0" fontId="12" fillId="0" borderId="0" xfId="112">
      <alignment horizontal="left" vertical="center" wrapText="1"/>
    </xf>
    <xf numFmtId="0" fontId="12" fillId="0" borderId="0" xfId="112" applyFont="1" applyFill="1" applyBorder="1">
      <alignment horizontal="left" vertical="center" wrapText="1"/>
    </xf>
    <xf numFmtId="0" fontId="12" fillId="0" borderId="0" xfId="112" applyFont="1" applyFill="1">
      <alignment horizontal="left" vertical="center" wrapText="1"/>
    </xf>
    <xf numFmtId="168" fontId="12" fillId="0" borderId="0" xfId="112" applyNumberFormat="1" applyFont="1" applyFill="1" applyBorder="1">
      <alignment horizontal="left" vertical="center" wrapText="1"/>
    </xf>
    <xf numFmtId="1" fontId="21" fillId="0" borderId="12" xfId="112" applyNumberFormat="1" applyFont="1" applyBorder="1" applyAlignment="1">
      <alignment horizontal="left"/>
    </xf>
    <xf numFmtId="0" fontId="17" fillId="0" borderId="0" xfId="46" applyFont="1" applyFill="1" applyAlignment="1"/>
    <xf numFmtId="181" fontId="6" fillId="0" borderId="0" xfId="46" applyNumberFormat="1" applyFont="1" applyFill="1" applyBorder="1" applyAlignment="1"/>
    <xf numFmtId="169" fontId="6" fillId="0" borderId="0" xfId="46" applyNumberFormat="1" applyFont="1" applyFill="1" applyBorder="1" applyAlignment="1"/>
    <xf numFmtId="182" fontId="6" fillId="0" borderId="0" xfId="46" applyNumberFormat="1" applyFont="1" applyFill="1" applyBorder="1" applyAlignment="1"/>
    <xf numFmtId="0" fontId="8" fillId="0" borderId="8" xfId="46" applyFont="1" applyFill="1" applyBorder="1" applyAlignment="1">
      <alignment horizontal="center" vertical="center"/>
    </xf>
    <xf numFmtId="0" fontId="8" fillId="0" borderId="3" xfId="46" applyFont="1" applyFill="1" applyBorder="1" applyAlignment="1">
      <alignment horizontal="center" vertical="center" wrapText="1"/>
    </xf>
    <xf numFmtId="0" fontId="8" fillId="0" borderId="2" xfId="46" applyFont="1" applyFill="1" applyBorder="1" applyAlignment="1">
      <alignment horizontal="center" vertical="center" wrapText="1"/>
    </xf>
    <xf numFmtId="0" fontId="8" fillId="0" borderId="4" xfId="46" applyFont="1" applyFill="1" applyBorder="1" applyAlignment="1">
      <alignment horizontal="centerContinuous" vertical="center"/>
    </xf>
    <xf numFmtId="185" fontId="26" fillId="0" borderId="0" xfId="46" applyNumberFormat="1" applyFill="1" applyAlignment="1"/>
    <xf numFmtId="0" fontId="6" fillId="0" borderId="0" xfId="3" applyFont="1" applyFill="1" applyBorder="1" applyAlignment="1">
      <alignment horizontal="center"/>
    </xf>
    <xf numFmtId="185" fontId="6" fillId="0" borderId="1" xfId="1" applyNumberFormat="1" applyFont="1" applyFill="1" applyBorder="1" applyAlignment="1"/>
    <xf numFmtId="185" fontId="5" fillId="0" borderId="1" xfId="1" applyNumberFormat="1" applyFont="1" applyFill="1" applyBorder="1" applyAlignment="1">
      <alignment horizontal="right"/>
    </xf>
    <xf numFmtId="185" fontId="6" fillId="0" borderId="1" xfId="1" applyNumberFormat="1" applyFont="1" applyFill="1" applyBorder="1" applyAlignment="1">
      <alignment horizontal="right"/>
    </xf>
    <xf numFmtId="185" fontId="5" fillId="0" borderId="0" xfId="1" applyNumberFormat="1" applyFont="1" applyFill="1" applyBorder="1" applyAlignment="1">
      <alignment horizontal="right"/>
    </xf>
    <xf numFmtId="185" fontId="6" fillId="0" borderId="0" xfId="1" applyNumberFormat="1" applyFont="1" applyFill="1" applyBorder="1" applyAlignment="1">
      <alignment horizontal="right"/>
    </xf>
    <xf numFmtId="195" fontId="6" fillId="0" borderId="6" xfId="85" applyNumberFormat="1" applyFont="1" applyFill="1" applyBorder="1" applyAlignment="1">
      <alignment horizontal="center"/>
    </xf>
    <xf numFmtId="185" fontId="6" fillId="0" borderId="14" xfId="1" applyNumberFormat="1" applyFont="1" applyFill="1" applyBorder="1" applyAlignment="1"/>
    <xf numFmtId="185" fontId="6" fillId="0" borderId="5" xfId="1" applyNumberFormat="1" applyFont="1" applyFill="1" applyBorder="1" applyAlignment="1"/>
    <xf numFmtId="1" fontId="8" fillId="0" borderId="8" xfId="141" applyNumberFormat="1" applyFont="1" applyBorder="1" applyAlignment="1">
      <alignment horizontal="centerContinuous" vertical="center" wrapText="1"/>
    </xf>
    <xf numFmtId="185" fontId="6" fillId="0" borderId="1" xfId="1" applyNumberFormat="1" applyFont="1" applyFill="1" applyBorder="1" applyAlignment="1">
      <alignment horizontal="centerContinuous"/>
    </xf>
    <xf numFmtId="185" fontId="6" fillId="0" borderId="0" xfId="1" applyNumberFormat="1" applyFont="1" applyFill="1" applyBorder="1" applyAlignment="1">
      <alignment horizontal="centerContinuous"/>
    </xf>
    <xf numFmtId="1" fontId="8" fillId="0" borderId="0" xfId="141" applyNumberFormat="1" applyFont="1" applyBorder="1" applyAlignment="1">
      <alignment horizontal="centerContinuous" wrapText="1"/>
    </xf>
    <xf numFmtId="0" fontId="4" fillId="0" borderId="0" xfId="46" applyFont="1" applyAlignment="1">
      <alignment horizontal="center"/>
    </xf>
    <xf numFmtId="183" fontId="4" fillId="0" borderId="0" xfId="46" applyNumberFormat="1" applyFont="1" applyAlignment="1">
      <alignment horizontal="center"/>
    </xf>
    <xf numFmtId="181" fontId="6" fillId="0" borderId="0" xfId="1" applyNumberFormat="1" applyFont="1" applyFill="1" applyBorder="1" applyAlignment="1"/>
    <xf numFmtId="1" fontId="8" fillId="0" borderId="0" xfId="141" applyNumberFormat="1" applyFont="1" applyBorder="1" applyAlignment="1">
      <alignment horizontal="centerContinuous" vertical="center" wrapText="1"/>
    </xf>
    <xf numFmtId="1" fontId="8" fillId="0" borderId="10" xfId="141" applyNumberFormat="1" applyFont="1" applyBorder="1" applyAlignment="1">
      <alignment horizontal="centerContinuous" vertical="center" wrapText="1"/>
    </xf>
    <xf numFmtId="1" fontId="8" fillId="0" borderId="4" xfId="141" applyNumberFormat="1" applyFont="1" applyBorder="1" applyAlignment="1">
      <alignment horizontal="centerContinuous" vertical="center" wrapText="1"/>
    </xf>
    <xf numFmtId="196" fontId="5" fillId="0" borderId="0" xfId="1" applyNumberFormat="1" applyFont="1" applyFill="1" applyBorder="1" applyAlignment="1"/>
    <xf numFmtId="1" fontId="8" fillId="0" borderId="4" xfId="141" applyNumberFormat="1" applyFont="1" applyBorder="1" applyAlignment="1">
      <alignment horizontal="centerContinuous" vertical="center"/>
    </xf>
    <xf numFmtId="0" fontId="15" fillId="0" borderId="2" xfId="3" applyFont="1" applyFill="1" applyBorder="1" applyAlignment="1">
      <alignment horizontal="centerContinuous" vertical="center"/>
    </xf>
    <xf numFmtId="0" fontId="15" fillId="0" borderId="1" xfId="3" applyFont="1" applyFill="1" applyBorder="1" applyAlignment="1">
      <alignment vertical="center"/>
    </xf>
    <xf numFmtId="185" fontId="5" fillId="0" borderId="0" xfId="1" quotePrefix="1" applyNumberFormat="1" applyFont="1" applyFill="1" applyBorder="1" applyAlignment="1">
      <alignment horizontal="right"/>
    </xf>
    <xf numFmtId="185" fontId="5" fillId="0" borderId="0" xfId="1" applyNumberFormat="1" applyFont="1" applyFill="1" applyBorder="1" applyAlignment="1"/>
    <xf numFmtId="206" fontId="6" fillId="0" borderId="0" xfId="1" applyNumberFormat="1" applyFont="1" applyFill="1" applyBorder="1" applyAlignment="1"/>
    <xf numFmtId="0" fontId="15" fillId="0" borderId="0" xfId="1" applyFont="1" applyFill="1" applyAlignment="1"/>
    <xf numFmtId="1" fontId="8" fillId="0" borderId="12" xfId="141" applyNumberFormat="1" applyFont="1" applyBorder="1" applyAlignment="1">
      <alignment horizontal="centerContinuous" vertical="center" wrapText="1"/>
    </xf>
    <xf numFmtId="1" fontId="8" fillId="0" borderId="9" xfId="141" applyNumberFormat="1" applyFont="1" applyBorder="1" applyAlignment="1">
      <alignment horizontal="center" vertical="center" wrapText="1"/>
    </xf>
    <xf numFmtId="181" fontId="6" fillId="0" borderId="0" xfId="46" applyNumberFormat="1" applyFont="1" applyFill="1" applyBorder="1" applyAlignment="1">
      <alignment horizontal="right"/>
    </xf>
    <xf numFmtId="0" fontId="15" fillId="0" borderId="2" xfId="46" applyFont="1" applyFill="1" applyBorder="1" applyAlignment="1">
      <alignment horizontal="centerContinuous" vertical="center"/>
    </xf>
    <xf numFmtId="0" fontId="8" fillId="0" borderId="11" xfId="1" applyFont="1" applyFill="1" applyBorder="1" applyAlignment="1">
      <alignment horizontal="centerContinuous" vertical="center"/>
    </xf>
    <xf numFmtId="0" fontId="15" fillId="0" borderId="2" xfId="1" applyFont="1" applyFill="1" applyBorder="1" applyAlignment="1">
      <alignment horizontal="centerContinuous" vertical="center"/>
    </xf>
    <xf numFmtId="0" fontId="8" fillId="0" borderId="6" xfId="1" applyFont="1" applyFill="1" applyBorder="1" applyAlignment="1">
      <alignment horizontal="centerContinuous" vertical="center"/>
    </xf>
    <xf numFmtId="1" fontId="8" fillId="0" borderId="5" xfId="141" applyNumberFormat="1" applyFont="1" applyBorder="1" applyAlignment="1">
      <alignment horizontal="center" vertical="center" wrapText="1"/>
    </xf>
    <xf numFmtId="175" fontId="2" fillId="0" borderId="0" xfId="1" applyNumberFormat="1" applyFont="1" applyFill="1" applyBorder="1" applyAlignment="1">
      <alignment horizontal="left"/>
    </xf>
    <xf numFmtId="1" fontId="8" fillId="0" borderId="10" xfId="141" applyNumberFormat="1" applyFont="1" applyBorder="1" applyAlignment="1">
      <alignment horizontal="center" vertical="center" wrapText="1"/>
    </xf>
    <xf numFmtId="0" fontId="13" fillId="27" borderId="0" xfId="81" applyFont="1" applyFill="1" applyBorder="1" applyAlignment="1">
      <alignment horizontal="left" vertical="center"/>
    </xf>
    <xf numFmtId="0" fontId="13" fillId="27" borderId="0" xfId="81" applyFont="1" applyFill="1" applyAlignment="1">
      <alignment horizontal="left" vertical="center"/>
    </xf>
    <xf numFmtId="0" fontId="51" fillId="0" borderId="11" xfId="0" applyFont="1" applyBorder="1" applyAlignment="1">
      <alignment vertical="center"/>
    </xf>
    <xf numFmtId="0" fontId="52" fillId="0" borderId="6" xfId="0" applyFont="1" applyBorder="1" applyAlignment="1">
      <alignment horizontal="center" vertical="center"/>
    </xf>
    <xf numFmtId="0" fontId="51" fillId="0" borderId="7" xfId="0" applyFont="1" applyBorder="1" applyAlignment="1">
      <alignment horizontal="center" vertical="center"/>
    </xf>
    <xf numFmtId="0" fontId="8" fillId="0" borderId="11" xfId="141" applyFont="1" applyBorder="1" applyAlignment="1">
      <alignment vertical="center"/>
    </xf>
    <xf numFmtId="0" fontId="8" fillId="0" borderId="6" xfId="141" applyFont="1" applyBorder="1" applyAlignment="1">
      <alignment vertical="center"/>
    </xf>
    <xf numFmtId="0" fontId="8" fillId="0" borderId="7" xfId="141" applyFont="1" applyBorder="1" applyAlignment="1">
      <alignment vertical="center"/>
    </xf>
    <xf numFmtId="1" fontId="8" fillId="0" borderId="14" xfId="141" applyNumberFormat="1" applyFont="1" applyBorder="1" applyAlignment="1">
      <alignment horizontal="centerContinuous" vertical="center" wrapText="1"/>
    </xf>
    <xf numFmtId="1" fontId="8" fillId="0" borderId="1" xfId="141" applyNumberFormat="1" applyFont="1" applyBorder="1" applyAlignment="1">
      <alignment horizontal="centerContinuous" vertical="center" wrapText="1"/>
    </xf>
    <xf numFmtId="0" fontId="30" fillId="0" borderId="0" xfId="50" applyAlignment="1">
      <alignment horizontal="centerContinuous" vertical="center"/>
    </xf>
    <xf numFmtId="1" fontId="8" fillId="0" borderId="14" xfId="141" applyNumberFormat="1" applyFont="1" applyBorder="1" applyAlignment="1">
      <alignment vertical="center" wrapText="1"/>
    </xf>
    <xf numFmtId="0" fontId="30" fillId="0" borderId="17" xfId="3" applyFont="1" applyFill="1" applyBorder="1" applyAlignment="1">
      <alignment horizontal="center"/>
    </xf>
    <xf numFmtId="0" fontId="34" fillId="0" borderId="0" xfId="3" applyFont="1" applyFill="1" applyBorder="1" applyAlignment="1">
      <alignment horizontal="left"/>
    </xf>
    <xf numFmtId="167" fontId="34" fillId="0" borderId="0" xfId="3" applyNumberFormat="1" applyFont="1" applyFill="1" applyBorder="1" applyAlignment="1">
      <alignment horizontal="right"/>
    </xf>
    <xf numFmtId="0" fontId="14" fillId="0" borderId="0" xfId="3" applyFont="1" applyFill="1" applyBorder="1" applyAlignment="1"/>
    <xf numFmtId="0" fontId="14" fillId="0" borderId="0" xfId="3" applyFont="1" applyFill="1" applyAlignment="1"/>
    <xf numFmtId="0" fontId="17" fillId="0" borderId="0" xfId="3" applyFont="1" applyFill="1" applyBorder="1" applyAlignment="1">
      <alignment horizontal="left"/>
    </xf>
    <xf numFmtId="0" fontId="36" fillId="0" borderId="0" xfId="3" applyFont="1" applyFill="1" applyAlignment="1"/>
    <xf numFmtId="190" fontId="3" fillId="0" borderId="0" xfId="3" applyNumberFormat="1" applyFont="1" applyFill="1" applyBorder="1" applyAlignment="1">
      <alignment wrapText="1"/>
    </xf>
    <xf numFmtId="0" fontId="36" fillId="0" borderId="0" xfId="3" applyFont="1" applyFill="1" applyBorder="1" applyAlignment="1"/>
    <xf numFmtId="0" fontId="3" fillId="0" borderId="0" xfId="3" applyFont="1" applyFill="1" applyBorder="1" applyAlignment="1">
      <alignment horizontal="right" wrapText="1"/>
    </xf>
    <xf numFmtId="0" fontId="8" fillId="0" borderId="14" xfId="46" applyFont="1" applyFill="1" applyBorder="1" applyAlignment="1">
      <alignment horizontal="centerContinuous" vertical="center"/>
    </xf>
    <xf numFmtId="0" fontId="8" fillId="0" borderId="6" xfId="46" applyFont="1" applyFill="1" applyBorder="1" applyAlignment="1">
      <alignment horizontal="centerContinuous" vertical="center"/>
    </xf>
    <xf numFmtId="0" fontId="8" fillId="0" borderId="0" xfId="46" applyFont="1" applyFill="1" applyAlignment="1">
      <alignment horizontal="centerContinuous" vertical="center"/>
    </xf>
    <xf numFmtId="0" fontId="8" fillId="0" borderId="0" xfId="46" applyFont="1" applyFill="1" applyAlignment="1">
      <alignment horizontal="center" vertical="center"/>
    </xf>
    <xf numFmtId="0" fontId="15" fillId="0" borderId="9" xfId="46" applyFont="1" applyFill="1" applyBorder="1" applyAlignment="1">
      <alignment horizontal="centerContinuous" vertical="center"/>
    </xf>
    <xf numFmtId="0" fontId="8" fillId="0" borderId="3" xfId="1" applyFont="1" applyFill="1" applyBorder="1" applyAlignment="1">
      <alignment horizontal="centerContinuous" vertical="center"/>
    </xf>
    <xf numFmtId="185" fontId="6" fillId="0" borderId="1" xfId="1" quotePrefix="1" applyNumberFormat="1" applyFont="1" applyFill="1" applyBorder="1" applyAlignment="1">
      <alignment horizontal="right"/>
    </xf>
    <xf numFmtId="185" fontId="6" fillId="0" borderId="0" xfId="1" quotePrefix="1" applyNumberFormat="1" applyFont="1" applyFill="1" applyBorder="1" applyAlignment="1">
      <alignment horizontal="right"/>
    </xf>
    <xf numFmtId="0" fontId="2" fillId="0" borderId="0" xfId="3" applyFont="1" applyFill="1" applyBorder="1" applyAlignment="1">
      <alignment wrapText="1"/>
    </xf>
    <xf numFmtId="0" fontId="31" fillId="0" borderId="6" xfId="46" applyFont="1" applyBorder="1" applyAlignment="1"/>
    <xf numFmtId="167" fontId="5" fillId="0" borderId="0" xfId="3" applyNumberFormat="1" applyFont="1" applyFill="1" applyBorder="1" applyAlignment="1"/>
    <xf numFmtId="1" fontId="5" fillId="0" borderId="0" xfId="3" applyNumberFormat="1" applyFont="1" applyFill="1" applyBorder="1" applyAlignment="1">
      <alignment horizontal="right"/>
    </xf>
    <xf numFmtId="0" fontId="48" fillId="0" borderId="9" xfId="3" applyFont="1" applyFill="1" applyBorder="1" applyAlignment="1">
      <alignment vertical="center"/>
    </xf>
    <xf numFmtId="190" fontId="54" fillId="0" borderId="0" xfId="3" applyNumberFormat="1" applyFont="1" applyFill="1" applyBorder="1" applyAlignment="1">
      <alignment wrapText="1"/>
    </xf>
    <xf numFmtId="0" fontId="54" fillId="0" borderId="0" xfId="3" applyFont="1" applyFill="1" applyBorder="1" applyAlignment="1">
      <alignment wrapText="1"/>
    </xf>
    <xf numFmtId="1" fontId="8" fillId="0" borderId="1" xfId="141" applyNumberFormat="1" applyFont="1" applyBorder="1" applyAlignment="1">
      <alignment horizontal="centerContinuous" vertical="center"/>
    </xf>
    <xf numFmtId="1" fontId="8" fillId="0" borderId="3" xfId="141" applyNumberFormat="1" applyFont="1" applyBorder="1" applyAlignment="1">
      <alignment horizontal="centerContinuous" vertical="center" wrapText="1"/>
    </xf>
    <xf numFmtId="0" fontId="8" fillId="0" borderId="0" xfId="141" applyFont="1" applyBorder="1" applyAlignment="1"/>
    <xf numFmtId="195" fontId="6" fillId="0" borderId="11" xfId="85" applyNumberFormat="1" applyFont="1" applyFill="1" applyBorder="1" applyAlignment="1">
      <alignment horizontal="center"/>
    </xf>
    <xf numFmtId="0" fontId="62" fillId="27" borderId="0" xfId="81" applyFont="1" applyFill="1"/>
    <xf numFmtId="0" fontId="13" fillId="27" borderId="14" xfId="81" applyFont="1" applyFill="1" applyBorder="1" applyAlignment="1">
      <alignment horizontal="left" vertical="center"/>
    </xf>
    <xf numFmtId="0" fontId="13" fillId="27" borderId="1" xfId="81" applyFont="1" applyFill="1" applyBorder="1" applyAlignment="1">
      <alignment horizontal="left" vertical="center"/>
    </xf>
    <xf numFmtId="0" fontId="13" fillId="27" borderId="11" xfId="81" applyFont="1" applyFill="1" applyBorder="1" applyAlignment="1">
      <alignment horizontal="left" vertical="center"/>
    </xf>
    <xf numFmtId="0" fontId="13" fillId="27" borderId="5" xfId="81" applyFont="1" applyFill="1" applyBorder="1" applyAlignment="1">
      <alignment horizontal="left" vertical="center"/>
    </xf>
    <xf numFmtId="0" fontId="13" fillId="27" borderId="6" xfId="81" applyFont="1" applyFill="1" applyBorder="1" applyAlignment="1">
      <alignment horizontal="left" vertical="center"/>
    </xf>
    <xf numFmtId="0" fontId="13" fillId="27" borderId="12" xfId="81" applyFont="1" applyFill="1" applyBorder="1" applyAlignment="1">
      <alignment horizontal="left" vertical="center"/>
    </xf>
    <xf numFmtId="0" fontId="13" fillId="27" borderId="9" xfId="81" applyFont="1" applyFill="1" applyBorder="1" applyAlignment="1">
      <alignment horizontal="left" vertical="center"/>
    </xf>
    <xf numFmtId="0" fontId="13" fillId="27" borderId="7" xfId="81" applyFont="1" applyFill="1" applyBorder="1" applyAlignment="1">
      <alignment horizontal="left" vertical="center"/>
    </xf>
    <xf numFmtId="0" fontId="13" fillId="0" borderId="0" xfId="3" applyAlignment="1"/>
    <xf numFmtId="0" fontId="11" fillId="0" borderId="0" xfId="1" applyFont="1" applyFill="1" applyAlignment="1"/>
    <xf numFmtId="0" fontId="32" fillId="0" borderId="0" xfId="3" applyFont="1" applyBorder="1" applyAlignment="1">
      <alignment wrapText="1"/>
    </xf>
    <xf numFmtId="0" fontId="13" fillId="0" borderId="0" xfId="3" applyBorder="1" applyAlignment="1"/>
    <xf numFmtId="0" fontId="6" fillId="27" borderId="5" xfId="81" applyFont="1" applyFill="1" applyBorder="1" applyAlignment="1">
      <alignment horizontal="left"/>
    </xf>
    <xf numFmtId="0" fontId="6" fillId="27" borderId="0" xfId="81" applyFont="1" applyFill="1" applyBorder="1" applyAlignment="1">
      <alignment horizontal="left"/>
    </xf>
    <xf numFmtId="0" fontId="6" fillId="27" borderId="6" xfId="81" applyFont="1" applyFill="1" applyBorder="1" applyAlignment="1">
      <alignment horizontal="left"/>
    </xf>
    <xf numFmtId="0" fontId="5" fillId="27" borderId="0" xfId="81" applyFont="1" applyFill="1" applyBorder="1" applyAlignment="1">
      <alignment horizontal="left"/>
    </xf>
    <xf numFmtId="0" fontId="6" fillId="27" borderId="0" xfId="81" applyFont="1" applyFill="1" applyBorder="1" applyAlignment="1"/>
    <xf numFmtId="0" fontId="6" fillId="27" borderId="12" xfId="81" applyFont="1" applyFill="1" applyBorder="1" applyAlignment="1">
      <alignment horizontal="left"/>
    </xf>
    <xf numFmtId="0" fontId="6" fillId="27" borderId="9" xfId="81" applyFont="1" applyFill="1" applyBorder="1" applyAlignment="1">
      <alignment horizontal="left"/>
    </xf>
    <xf numFmtId="0" fontId="6" fillId="27" borderId="7" xfId="81" applyFont="1" applyFill="1" applyBorder="1" applyAlignment="1">
      <alignment horizontal="left"/>
    </xf>
    <xf numFmtId="0" fontId="6" fillId="27" borderId="0" xfId="81" applyFont="1" applyFill="1" applyBorder="1" applyAlignment="1">
      <alignment wrapText="1"/>
    </xf>
    <xf numFmtId="0" fontId="6" fillId="27" borderId="0" xfId="81" applyNumberFormat="1" applyFont="1" applyFill="1" applyBorder="1" applyAlignment="1">
      <alignment horizontal="left"/>
    </xf>
    <xf numFmtId="0" fontId="6" fillId="27" borderId="0" xfId="81" applyFont="1" applyFill="1" applyAlignment="1">
      <alignment horizontal="left"/>
    </xf>
    <xf numFmtId="0" fontId="11" fillId="0" borderId="0" xfId="3" applyFont="1" applyFill="1" applyAlignment="1"/>
    <xf numFmtId="0" fontId="40" fillId="0" borderId="11" xfId="46" applyFont="1" applyBorder="1" applyAlignment="1">
      <alignment horizontal="left"/>
    </xf>
    <xf numFmtId="0" fontId="11" fillId="0" borderId="0" xfId="50" applyFont="1" applyFill="1" applyBorder="1" applyAlignment="1"/>
    <xf numFmtId="0" fontId="2" fillId="0" borderId="0" xfId="3" applyFont="1" applyFill="1" applyBorder="1" applyAlignment="1">
      <alignment horizontal="left"/>
    </xf>
    <xf numFmtId="0" fontId="11" fillId="0" borderId="0" xfId="3" applyFont="1" applyFill="1" applyBorder="1" applyAlignment="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8" fillId="0" borderId="9" xfId="1" applyFont="1" applyFill="1" applyBorder="1" applyAlignment="1">
      <alignment horizontal="center" vertical="center"/>
    </xf>
    <xf numFmtId="0" fontId="11" fillId="0" borderId="9" xfId="1" applyFont="1" applyFill="1" applyBorder="1" applyAlignment="1"/>
    <xf numFmtId="0" fontId="15" fillId="0" borderId="9" xfId="1" applyFont="1" applyFill="1" applyBorder="1" applyAlignment="1"/>
    <xf numFmtId="0" fontId="8" fillId="0" borderId="0" xfId="1" applyFont="1" applyFill="1" applyAlignment="1"/>
    <xf numFmtId="0" fontId="8" fillId="0" borderId="9" xfId="1" applyFont="1" applyFill="1" applyBorder="1" applyAlignment="1"/>
    <xf numFmtId="171" fontId="1" fillId="0" borderId="0" xfId="1" applyNumberFormat="1" applyFill="1" applyAlignment="1"/>
    <xf numFmtId="1" fontId="4" fillId="0" borderId="0" xfId="1" applyNumberFormat="1" applyFont="1" applyFill="1" applyAlignment="1"/>
    <xf numFmtId="1" fontId="4" fillId="0" borderId="9" xfId="1" applyNumberFormat="1" applyFont="1" applyFill="1" applyBorder="1" applyAlignment="1"/>
    <xf numFmtId="0" fontId="8" fillId="0" borderId="11" xfId="1" applyFont="1" applyFill="1" applyBorder="1" applyAlignment="1"/>
    <xf numFmtId="0" fontId="8" fillId="0" borderId="7" xfId="1" applyFont="1" applyFill="1" applyBorder="1" applyAlignment="1"/>
    <xf numFmtId="1" fontId="8" fillId="0" borderId="7" xfId="51" applyNumberFormat="1" applyFont="1" applyFill="1" applyBorder="1" applyAlignment="1">
      <alignment horizontal="center" vertical="center"/>
    </xf>
    <xf numFmtId="1" fontId="8" fillId="0" borderId="7" xfId="1" applyNumberFormat="1" applyFont="1" applyFill="1" applyBorder="1" applyAlignment="1">
      <alignment horizontal="center" vertical="center"/>
    </xf>
    <xf numFmtId="1" fontId="8" fillId="0" borderId="2" xfId="51" applyNumberFormat="1" applyFont="1" applyFill="1" applyBorder="1" applyAlignment="1">
      <alignment horizontal="centerContinuous" vertical="center"/>
    </xf>
    <xf numFmtId="1" fontId="8" fillId="0" borderId="4" xfId="1" applyNumberFormat="1" applyFont="1" applyFill="1" applyBorder="1" applyAlignment="1">
      <alignment horizontal="centerContinuous" vertical="center"/>
    </xf>
    <xf numFmtId="1" fontId="8" fillId="0" borderId="11" xfId="1" applyNumberFormat="1" applyFont="1" applyFill="1" applyBorder="1" applyAlignment="1">
      <alignment horizontal="centerContinuous" vertical="center"/>
    </xf>
    <xf numFmtId="0" fontId="0" fillId="0" borderId="0" xfId="0" applyBorder="1" applyAlignment="1"/>
    <xf numFmtId="0" fontId="15" fillId="0" borderId="0" xfId="1" applyFont="1" applyFill="1" applyBorder="1" applyAlignment="1"/>
    <xf numFmtId="1" fontId="8" fillId="0" borderId="9" xfId="141" applyNumberFormat="1" applyFont="1" applyBorder="1" applyAlignment="1">
      <alignment horizontal="centerContinuous" vertical="center" wrapText="1"/>
    </xf>
    <xf numFmtId="0" fontId="0" fillId="0" borderId="1" xfId="0" applyBorder="1" applyAlignment="1">
      <alignment vertical="center"/>
    </xf>
    <xf numFmtId="0" fontId="50" fillId="0" borderId="2" xfId="0" applyFont="1" applyBorder="1" applyAlignment="1">
      <alignment horizontal="centerContinuous" vertical="center"/>
    </xf>
    <xf numFmtId="0" fontId="50" fillId="0" borderId="4" xfId="0" applyFont="1" applyBorder="1" applyAlignment="1">
      <alignment horizontal="centerContinuous" vertical="center"/>
    </xf>
    <xf numFmtId="0" fontId="0" fillId="0" borderId="2" xfId="0" applyBorder="1" applyAlignment="1">
      <alignment horizontal="centerContinuous" vertical="center"/>
    </xf>
    <xf numFmtId="0" fontId="1" fillId="0" borderId="2" xfId="1" applyFill="1" applyBorder="1" applyAlignment="1">
      <alignment horizontal="centerContinuous" vertical="center"/>
    </xf>
    <xf numFmtId="0" fontId="0" fillId="0" borderId="0" xfId="0" applyBorder="1" applyAlignment="1">
      <alignment vertical="center"/>
    </xf>
    <xf numFmtId="1" fontId="8" fillId="0" borderId="5" xfId="141" applyNumberFormat="1" applyFont="1" applyBorder="1" applyAlignment="1">
      <alignment vertical="center" wrapText="1"/>
    </xf>
    <xf numFmtId="171" fontId="13" fillId="0" borderId="0" xfId="3" applyNumberFormat="1" applyFill="1" applyAlignment="1"/>
    <xf numFmtId="0" fontId="15" fillId="0" borderId="0" xfId="3" applyFont="1" applyFill="1" applyAlignment="1"/>
    <xf numFmtId="0" fontId="15" fillId="0" borderId="0" xfId="3" applyFont="1" applyFill="1" applyBorder="1" applyAlignment="1"/>
    <xf numFmtId="0" fontId="26" fillId="0" borderId="0" xfId="46" applyAlignment="1"/>
    <xf numFmtId="1" fontId="8" fillId="0" borderId="17" xfId="141" applyNumberFormat="1" applyFont="1" applyBorder="1" applyAlignment="1">
      <alignment vertical="center" wrapText="1"/>
    </xf>
    <xf numFmtId="0" fontId="0" fillId="0" borderId="4" xfId="0" applyBorder="1" applyAlignment="1">
      <alignment horizontal="centerContinuous" vertical="center"/>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3" xfId="141" applyNumberFormat="1" applyFont="1" applyBorder="1" applyAlignment="1">
      <alignment horizontal="center" vertical="center" wrapText="1"/>
    </xf>
    <xf numFmtId="0" fontId="8" fillId="0" borderId="9" xfId="1" applyFont="1" applyFill="1" applyBorder="1" applyAlignment="1">
      <alignment horizontal="center" vertical="center"/>
    </xf>
    <xf numFmtId="183" fontId="5" fillId="0" borderId="1" xfId="3" applyNumberFormat="1" applyFont="1" applyFill="1" applyBorder="1" applyAlignment="1">
      <alignment horizontal="center" vertical="center"/>
    </xf>
    <xf numFmtId="0" fontId="48" fillId="0" borderId="0" xfId="3" applyFont="1" applyFill="1" applyBorder="1" applyAlignment="1">
      <alignment vertical="center"/>
    </xf>
    <xf numFmtId="0" fontId="11" fillId="0" borderId="0" xfId="46" applyFont="1" applyFill="1" applyAlignment="1"/>
    <xf numFmtId="0" fontId="36" fillId="0" borderId="2" xfId="3" applyFont="1" applyFill="1" applyBorder="1" applyAlignment="1">
      <alignment horizontal="centerContinuous" vertical="center"/>
    </xf>
    <xf numFmtId="0" fontId="8" fillId="0" borderId="12" xfId="1" applyFont="1" applyFill="1" applyBorder="1" applyAlignment="1">
      <alignment horizontal="centerContinuous" vertical="center"/>
    </xf>
    <xf numFmtId="0" fontId="8" fillId="0" borderId="4" xfId="1" applyFont="1" applyFill="1" applyBorder="1" applyAlignment="1">
      <alignment horizontal="centerContinuous" vertical="center"/>
    </xf>
    <xf numFmtId="1" fontId="8" fillId="0" borderId="13" xfId="141" applyNumberFormat="1" applyFont="1" applyBorder="1" applyAlignment="1">
      <alignment horizontal="centerContinuous" vertical="center" wrapText="1"/>
    </xf>
    <xf numFmtId="0" fontId="8" fillId="0" borderId="1" xfId="46" applyFont="1" applyFill="1" applyBorder="1" applyAlignment="1">
      <alignment horizontal="center" vertical="center"/>
    </xf>
    <xf numFmtId="1" fontId="8" fillId="0" borderId="12" xfId="141" applyNumberFormat="1" applyFont="1" applyFill="1" applyBorder="1" applyAlignment="1">
      <alignment horizontal="center" vertical="center" wrapText="1"/>
    </xf>
    <xf numFmtId="183" fontId="11" fillId="0" borderId="0" xfId="3" applyNumberFormat="1" applyFont="1" applyFill="1" applyAlignment="1"/>
    <xf numFmtId="183" fontId="5" fillId="0" borderId="1" xfId="3" applyNumberFormat="1" applyFont="1" applyFill="1" applyBorder="1" applyAlignment="1">
      <alignment vertical="center"/>
    </xf>
    <xf numFmtId="0" fontId="48" fillId="0" borderId="0" xfId="3" applyFont="1" applyFill="1" applyBorder="1" applyAlignment="1">
      <alignment horizontal="center" vertical="center"/>
    </xf>
    <xf numFmtId="0" fontId="48" fillId="0" borderId="9" xfId="3" applyFont="1" applyFill="1" applyBorder="1" applyAlignment="1">
      <alignment horizontal="center" vertical="center"/>
    </xf>
    <xf numFmtId="0" fontId="13" fillId="0" borderId="2" xfId="3" applyFill="1" applyBorder="1" applyAlignment="1">
      <alignment horizontal="centerContinuous" vertical="center"/>
    </xf>
    <xf numFmtId="0" fontId="11" fillId="0" borderId="0" xfId="1" applyFont="1" applyFill="1" applyBorder="1" applyAlignment="1"/>
    <xf numFmtId="0" fontId="10" fillId="0" borderId="0" xfId="1" applyFont="1" applyFill="1" applyAlignment="1"/>
    <xf numFmtId="0" fontId="4" fillId="0" borderId="0" xfId="1" applyFont="1" applyFill="1" applyBorder="1" applyAlignment="1">
      <alignment horizontal="center"/>
    </xf>
    <xf numFmtId="0" fontId="11" fillId="0" borderId="0" xfId="46" applyFont="1" applyFill="1" applyBorder="1" applyAlignment="1"/>
    <xf numFmtId="0" fontId="4" fillId="0" borderId="0" xfId="46" applyFont="1" applyFill="1" applyAlignment="1"/>
    <xf numFmtId="0" fontId="17" fillId="0" borderId="9" xfId="46" applyFont="1" applyFill="1" applyBorder="1" applyAlignment="1"/>
    <xf numFmtId="0" fontId="27" fillId="0" borderId="9" xfId="46" applyFont="1" applyFill="1" applyBorder="1" applyAlignment="1"/>
    <xf numFmtId="165" fontId="4" fillId="0" borderId="0" xfId="46" applyNumberFormat="1" applyFont="1" applyFill="1" applyAlignment="1"/>
    <xf numFmtId="0" fontId="31" fillId="0" borderId="0" xfId="50" applyFont="1" applyFill="1" applyBorder="1" applyAlignment="1"/>
    <xf numFmtId="0" fontId="11" fillId="0" borderId="0" xfId="3" applyFont="1" applyFill="1" applyAlignment="1">
      <alignment horizontal="left"/>
    </xf>
    <xf numFmtId="0" fontId="13" fillId="0" borderId="11" xfId="3" applyFill="1" applyBorder="1" applyAlignment="1"/>
    <xf numFmtId="0" fontId="13" fillId="0" borderId="7" xfId="3" applyFill="1" applyBorder="1" applyAlignment="1"/>
    <xf numFmtId="1" fontId="8" fillId="0" borderId="0" xfId="141" applyNumberFormat="1" applyFont="1" applyBorder="1" applyAlignment="1">
      <alignment horizontal="center" wrapText="1"/>
    </xf>
    <xf numFmtId="1" fontId="8" fillId="0" borderId="0" xfId="141" applyNumberFormat="1" applyFont="1" applyBorder="1" applyAlignment="1">
      <alignment horizontal="centerContinuous"/>
    </xf>
    <xf numFmtId="0" fontId="6" fillId="0" borderId="0" xfId="3" applyFont="1" applyFill="1" applyBorder="1" applyAlignment="1">
      <alignment horizontal="left"/>
    </xf>
    <xf numFmtId="0" fontId="11" fillId="0" borderId="0" xfId="46" applyFont="1" applyBorder="1" applyAlignment="1"/>
    <xf numFmtId="0" fontId="4" fillId="0" borderId="0" xfId="46" applyFont="1" applyAlignment="1"/>
    <xf numFmtId="0" fontId="4" fillId="0" borderId="9" xfId="46" applyFont="1" applyBorder="1" applyAlignment="1"/>
    <xf numFmtId="0" fontId="4" fillId="0" borderId="0" xfId="46" applyFont="1" applyBorder="1" applyAlignment="1"/>
    <xf numFmtId="0" fontId="41" fillId="0" borderId="0" xfId="46" applyFont="1" applyFill="1" applyBorder="1" applyAlignment="1">
      <alignment horizontal="centerContinuous"/>
    </xf>
    <xf numFmtId="0" fontId="26" fillId="0" borderId="0" xfId="46" applyBorder="1" applyAlignment="1"/>
    <xf numFmtId="171" fontId="26" fillId="0" borderId="0" xfId="46" applyNumberFormat="1" applyBorder="1" applyAlignment="1"/>
    <xf numFmtId="181" fontId="26" fillId="0" borderId="0" xfId="46" applyNumberFormat="1" applyAlignment="1"/>
    <xf numFmtId="171" fontId="26" fillId="0" borderId="0" xfId="46" applyNumberFormat="1" applyFill="1" applyBorder="1" applyAlignment="1"/>
    <xf numFmtId="0" fontId="2" fillId="0" borderId="0" xfId="46" applyFont="1" applyAlignment="1"/>
    <xf numFmtId="0" fontId="2" fillId="0" borderId="0" xfId="46" applyFont="1" applyFill="1" applyAlignment="1">
      <alignment wrapText="1"/>
    </xf>
    <xf numFmtId="0" fontId="16" fillId="0" borderId="0" xfId="46" applyFont="1" applyFill="1" applyAlignment="1"/>
    <xf numFmtId="0" fontId="28" fillId="0" borderId="0" xfId="46" applyFont="1" applyFill="1" applyBorder="1" applyAlignment="1"/>
    <xf numFmtId="0" fontId="28" fillId="0" borderId="9" xfId="46" applyFont="1" applyFill="1" applyBorder="1" applyAlignment="1"/>
    <xf numFmtId="181" fontId="4" fillId="0" borderId="0" xfId="46" applyNumberFormat="1" applyFont="1" applyFill="1" applyBorder="1" applyAlignment="1"/>
    <xf numFmtId="170" fontId="4" fillId="0" borderId="0" xfId="46" applyNumberFormat="1" applyFont="1" applyFill="1" applyBorder="1" applyAlignment="1">
      <alignment horizontal="right"/>
    </xf>
    <xf numFmtId="0" fontId="15" fillId="0" borderId="0" xfId="46" applyFont="1" applyFill="1" applyAlignment="1"/>
    <xf numFmtId="0" fontId="11" fillId="0" borderId="9" xfId="46" applyFont="1" applyFill="1" applyBorder="1" applyAlignment="1"/>
    <xf numFmtId="0" fontId="15" fillId="0" borderId="9" xfId="46" applyFont="1" applyFill="1" applyBorder="1" applyAlignment="1"/>
    <xf numFmtId="0" fontId="15" fillId="0" borderId="0" xfId="46" applyFont="1" applyFill="1" applyBorder="1" applyAlignment="1"/>
    <xf numFmtId="1" fontId="8" fillId="0" borderId="7" xfId="141" applyNumberFormat="1" applyFont="1" applyBorder="1" applyAlignment="1">
      <alignment horizontal="centerContinuous" vertical="center" wrapText="1"/>
    </xf>
    <xf numFmtId="0" fontId="0" fillId="0" borderId="0" xfId="0" applyAlignment="1">
      <alignment vertical="center"/>
    </xf>
    <xf numFmtId="0" fontId="0" fillId="0" borderId="17" xfId="0"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0" fillId="0" borderId="13" xfId="0" applyBorder="1" applyAlignment="1">
      <alignment vertical="center"/>
    </xf>
    <xf numFmtId="0" fontId="16" fillId="0" borderId="0" xfId="1" applyFont="1" applyFill="1" applyAlignment="1"/>
    <xf numFmtId="186" fontId="5" fillId="0" borderId="0" xfId="51" applyNumberFormat="1" applyFont="1" applyFill="1" applyBorder="1" applyAlignment="1"/>
    <xf numFmtId="186" fontId="5" fillId="0" borderId="0" xfId="1" applyNumberFormat="1" applyFont="1" applyFill="1" applyBorder="1" applyAlignment="1"/>
    <xf numFmtId="183" fontId="6" fillId="0" borderId="0" xfId="1" applyNumberFormat="1" applyFont="1" applyFill="1" applyBorder="1" applyAlignment="1"/>
    <xf numFmtId="183" fontId="6" fillId="0" borderId="0" xfId="1" applyNumberFormat="1" applyFont="1" applyFill="1" applyBorder="1" applyAlignment="1">
      <alignment horizontal="right"/>
    </xf>
    <xf numFmtId="0" fontId="8" fillId="0" borderId="10" xfId="3" applyFont="1" applyFill="1" applyBorder="1" applyAlignment="1">
      <alignment horizontal="center" vertical="center"/>
    </xf>
    <xf numFmtId="1" fontId="8" fillId="0" borderId="12" xfId="141" applyNumberFormat="1" applyFont="1" applyBorder="1" applyAlignment="1">
      <alignment horizontal="center" vertical="center" wrapText="1"/>
    </xf>
    <xf numFmtId="1" fontId="8" fillId="0" borderId="13"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3" xfId="141" applyNumberFormat="1" applyFont="1" applyBorder="1" applyAlignment="1">
      <alignment horizontal="center" vertical="center" wrapText="1"/>
    </xf>
    <xf numFmtId="0" fontId="8" fillId="0" borderId="7" xfId="1" applyFont="1" applyFill="1" applyBorder="1" applyAlignment="1">
      <alignment horizontal="center" vertical="center"/>
    </xf>
    <xf numFmtId="0" fontId="15" fillId="0" borderId="14" xfId="3" applyFont="1" applyFill="1" applyBorder="1" applyAlignment="1">
      <alignment vertical="center"/>
    </xf>
    <xf numFmtId="0" fontId="15" fillId="0" borderId="5" xfId="3" applyFont="1" applyFill="1" applyBorder="1" applyAlignment="1">
      <alignment vertical="center"/>
    </xf>
    <xf numFmtId="0" fontId="15" fillId="0" borderId="12" xfId="3" applyFont="1" applyFill="1" applyBorder="1" applyAlignment="1">
      <alignment vertical="center"/>
    </xf>
    <xf numFmtId="185" fontId="5" fillId="0" borderId="14" xfId="1" applyNumberFormat="1" applyFont="1" applyFill="1" applyBorder="1" applyAlignment="1">
      <alignment horizontal="right"/>
    </xf>
    <xf numFmtId="185" fontId="30" fillId="0" borderId="0" xfId="50" applyNumberFormat="1" applyBorder="1" applyAlignment="1"/>
    <xf numFmtId="0" fontId="8" fillId="0" borderId="0" xfId="1" applyFont="1" applyFill="1" applyBorder="1" applyAlignment="1">
      <alignment vertical="center"/>
    </xf>
    <xf numFmtId="0" fontId="8" fillId="0" borderId="9" xfId="1" applyFont="1" applyFill="1" applyBorder="1" applyAlignment="1">
      <alignment vertical="center"/>
    </xf>
    <xf numFmtId="0" fontId="4" fillId="0" borderId="11" xfId="1" applyFont="1" applyFill="1" applyBorder="1" applyAlignment="1">
      <alignment horizontal="center" vertical="center"/>
    </xf>
    <xf numFmtId="0" fontId="4" fillId="0" borderId="11" xfId="1" applyFont="1" applyFill="1" applyBorder="1" applyAlignment="1">
      <alignment vertical="center"/>
    </xf>
    <xf numFmtId="0" fontId="27" fillId="0" borderId="0" xfId="46" applyFont="1" applyFill="1" applyBorder="1" applyAlignment="1">
      <alignment vertical="center"/>
    </xf>
    <xf numFmtId="0" fontId="27" fillId="0" borderId="9" xfId="46" applyFont="1" applyFill="1" applyBorder="1" applyAlignment="1">
      <alignment vertical="center"/>
    </xf>
    <xf numFmtId="0" fontId="8" fillId="0" borderId="1" xfId="46" applyFont="1" applyFill="1" applyBorder="1" applyAlignment="1">
      <alignment vertical="center"/>
    </xf>
    <xf numFmtId="0" fontId="8" fillId="0" borderId="9" xfId="46" applyFont="1" applyFill="1" applyBorder="1" applyAlignment="1">
      <alignment vertical="center"/>
    </xf>
    <xf numFmtId="0" fontId="13" fillId="0" borderId="11" xfId="3" applyFill="1" applyBorder="1" applyAlignment="1">
      <alignment vertical="center"/>
    </xf>
    <xf numFmtId="0" fontId="13" fillId="0" borderId="7" xfId="3" applyFill="1" applyBorder="1" applyAlignment="1">
      <alignment vertical="center"/>
    </xf>
    <xf numFmtId="0" fontId="8" fillId="0" borderId="13" xfId="3" applyFont="1" applyFill="1" applyBorder="1" applyAlignment="1">
      <alignment vertical="center"/>
    </xf>
    <xf numFmtId="0" fontId="28" fillId="0" borderId="17" xfId="3" applyFont="1" applyFill="1" applyBorder="1" applyAlignment="1">
      <alignment vertical="center"/>
    </xf>
    <xf numFmtId="0" fontId="28" fillId="0" borderId="8" xfId="3" applyFont="1" applyFill="1" applyBorder="1" applyAlignment="1">
      <alignment vertical="center"/>
    </xf>
    <xf numFmtId="0" fontId="41" fillId="0" borderId="0" xfId="46" applyFont="1" applyAlignment="1">
      <alignment horizontal="centerContinuous" vertical="center"/>
    </xf>
    <xf numFmtId="0" fontId="42" fillId="0" borderId="9" xfId="46" applyFont="1" applyBorder="1" applyAlignment="1">
      <alignment horizontal="centerContinuous" vertical="center"/>
    </xf>
    <xf numFmtId="0" fontId="41" fillId="0" borderId="11" xfId="46" applyFont="1" applyBorder="1" applyAlignment="1">
      <alignment horizontal="centerContinuous" vertical="center"/>
    </xf>
    <xf numFmtId="1" fontId="8" fillId="0" borderId="13" xfId="141" applyNumberFormat="1" applyFont="1" applyBorder="1" applyAlignment="1">
      <alignment wrapText="1"/>
    </xf>
    <xf numFmtId="1" fontId="8" fillId="0" borderId="8" xfId="141" applyNumberFormat="1" applyFont="1" applyBorder="1" applyAlignment="1">
      <alignment wrapText="1"/>
    </xf>
    <xf numFmtId="1" fontId="8" fillId="0" borderId="2" xfId="141" applyNumberFormat="1" applyFont="1" applyBorder="1" applyAlignment="1">
      <alignment horizontal="centerContinuous"/>
    </xf>
    <xf numFmtId="1" fontId="8" fillId="0" borderId="14" xfId="141" applyNumberFormat="1" applyFont="1" applyBorder="1" applyAlignment="1">
      <alignment horizontal="centerContinuous" wrapText="1"/>
    </xf>
    <xf numFmtId="1" fontId="8" fillId="0" borderId="1" xfId="141" applyNumberFormat="1" applyFont="1" applyBorder="1" applyAlignment="1">
      <alignment horizontal="centerContinuous" wrapText="1"/>
    </xf>
    <xf numFmtId="1" fontId="8" fillId="0" borderId="0" xfId="141" applyNumberFormat="1" applyFont="1" applyBorder="1" applyAlignment="1">
      <alignment horizontal="center"/>
    </xf>
    <xf numFmtId="0" fontId="8" fillId="0" borderId="11" xfId="141" applyFont="1" applyBorder="1" applyAlignment="1">
      <alignment horizontal="centerContinuous" vertical="center"/>
    </xf>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12" fillId="0" borderId="0" xfId="112" quotePrefix="1" applyFont="1">
      <alignment horizontal="left" vertical="center" wrapText="1"/>
    </xf>
    <xf numFmtId="0" fontId="65" fillId="0" borderId="2" xfId="45" applyFont="1" applyBorder="1">
      <alignment horizontal="center" vertical="center"/>
    </xf>
    <xf numFmtId="0" fontId="0" fillId="0" borderId="0" xfId="0" applyBorder="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85" fontId="15" fillId="0" borderId="0" xfId="1" applyNumberFormat="1" applyFont="1" applyFill="1" applyAlignment="1"/>
    <xf numFmtId="0" fontId="30" fillId="0" borderId="0" xfId="50" applyFill="1" applyBorder="1" applyAlignment="1"/>
    <xf numFmtId="185" fontId="5" fillId="0" borderId="0" xfId="1" applyNumberFormat="1" applyFont="1" applyFill="1" applyBorder="1" applyAlignment="1">
      <alignment horizontal="centerContinuous"/>
    </xf>
    <xf numFmtId="185" fontId="30" fillId="0" borderId="0" xfId="50" applyNumberFormat="1" applyAlignment="1">
      <alignment horizontal="centerContinuous"/>
    </xf>
    <xf numFmtId="1" fontId="29" fillId="0" borderId="0" xfId="46" applyNumberFormat="1" applyFont="1" applyFill="1" applyAlignment="1"/>
    <xf numFmtId="185" fontId="5" fillId="0" borderId="1" xfId="1" quotePrefix="1" applyNumberFormat="1" applyFont="1" applyFill="1" applyBorder="1" applyAlignment="1">
      <alignment horizontal="right"/>
    </xf>
    <xf numFmtId="0" fontId="28" fillId="0" borderId="17" xfId="3" applyFont="1" applyFill="1" applyBorder="1" applyAlignment="1">
      <alignment horizontal="center"/>
    </xf>
    <xf numFmtId="185" fontId="13" fillId="0" borderId="0" xfId="3" applyNumberFormat="1" applyFill="1" applyAlignment="1"/>
    <xf numFmtId="0" fontId="8" fillId="0" borderId="11" xfId="46" applyFont="1" applyFill="1" applyBorder="1" applyAlignment="1">
      <alignment horizontal="centerContinuous" vertical="center"/>
    </xf>
    <xf numFmtId="185" fontId="6" fillId="0" borderId="1" xfId="46" applyNumberFormat="1" applyFont="1" applyFill="1" applyBorder="1" applyAlignment="1">
      <alignment horizontal="right"/>
    </xf>
    <xf numFmtId="185" fontId="6" fillId="0" borderId="0" xfId="46" applyNumberFormat="1" applyFont="1" applyFill="1" applyBorder="1" applyAlignment="1">
      <alignment horizontal="right"/>
    </xf>
    <xf numFmtId="0" fontId="62" fillId="0" borderId="0" xfId="0" applyFont="1" applyBorder="1" applyAlignment="1">
      <alignment horizontal="left" vertical="center" wrapText="1"/>
    </xf>
    <xf numFmtId="0" fontId="62" fillId="0" borderId="0" xfId="0" applyFont="1" applyAlignment="1">
      <alignment horizontal="left" vertical="center" wrapText="1"/>
    </xf>
    <xf numFmtId="0" fontId="13" fillId="0" borderId="0" xfId="0" applyFont="1" applyBorder="1" applyAlignment="1">
      <alignment horizontal="left" vertical="center"/>
    </xf>
    <xf numFmtId="187" fontId="13" fillId="0" borderId="0" xfId="2" applyNumberFormat="1" applyFont="1" applyFill="1" applyBorder="1" applyAlignment="1">
      <alignment horizontal="right" vertical="center"/>
    </xf>
    <xf numFmtId="0" fontId="13" fillId="0" borderId="0" xfId="0" applyFont="1" applyFill="1" applyBorder="1" applyAlignment="1">
      <alignment horizontal="left" vertical="center"/>
    </xf>
    <xf numFmtId="0" fontId="65" fillId="0" borderId="0" xfId="42" applyFont="1" applyFill="1" applyBorder="1">
      <alignment horizontal="center" textRotation="90" wrapText="1"/>
    </xf>
    <xf numFmtId="1" fontId="62" fillId="0" borderId="0" xfId="0" applyNumberFormat="1" applyFont="1" applyBorder="1" applyAlignment="1">
      <alignment horizontal="left"/>
    </xf>
    <xf numFmtId="0" fontId="106" fillId="0" borderId="0" xfId="0" applyFont="1" applyAlignment="1">
      <alignment horizontal="left" vertical="center"/>
    </xf>
    <xf numFmtId="0" fontId="0" fillId="0" borderId="0" xfId="0" applyFill="1" applyAlignment="1"/>
    <xf numFmtId="0" fontId="6" fillId="0" borderId="0" xfId="3" quotePrefix="1" applyFont="1" applyFill="1" applyAlignment="1"/>
    <xf numFmtId="0" fontId="106" fillId="0" borderId="0" xfId="0" applyFont="1" applyAlignment="1">
      <alignment horizontal="left" vertical="top" wrapText="1"/>
    </xf>
    <xf numFmtId="0" fontId="28" fillId="0" borderId="11" xfId="1" applyFont="1" applyFill="1" applyBorder="1" applyAlignment="1"/>
    <xf numFmtId="0" fontId="28" fillId="0" borderId="7" xfId="1" applyFont="1" applyFill="1" applyBorder="1" applyAlignment="1"/>
    <xf numFmtId="0" fontId="62" fillId="0" borderId="0" xfId="0" applyFont="1" applyBorder="1" applyAlignment="1">
      <alignment horizontal="left" vertical="center" wrapText="1"/>
    </xf>
    <xf numFmtId="1" fontId="18" fillId="0" borderId="12" xfId="5" applyFont="1" applyBorder="1" applyAlignment="1">
      <alignment horizontal="center" vertical="center"/>
    </xf>
    <xf numFmtId="1" fontId="18" fillId="0" borderId="7" xfId="5" applyFont="1" applyBorder="1" applyAlignment="1">
      <alignment horizontal="center" vertical="center"/>
    </xf>
    <xf numFmtId="1" fontId="18" fillId="0" borderId="9" xfId="5" applyFont="1" applyBorder="1" applyAlignment="1">
      <alignment horizontal="centerContinuous" vertical="center"/>
    </xf>
    <xf numFmtId="1" fontId="18" fillId="0" borderId="7" xfId="5" applyFont="1" applyBorder="1" applyAlignment="1">
      <alignment horizontal="centerContinuous" vertical="center"/>
    </xf>
    <xf numFmtId="1" fontId="18" fillId="0" borderId="9" xfId="5" applyFont="1" applyBorder="1" applyAlignment="1">
      <alignment horizontal="center" vertical="center"/>
    </xf>
    <xf numFmtId="0" fontId="25" fillId="0" borderId="2" xfId="45" applyFont="1" applyBorder="1">
      <alignment horizontal="center" vertical="center"/>
    </xf>
    <xf numFmtId="1" fontId="58" fillId="0" borderId="0" xfId="75" applyNumberFormat="1" applyFont="1" applyFill="1" applyBorder="1" applyAlignment="1">
      <alignment vertical="top" wrapText="1"/>
    </xf>
    <xf numFmtId="1" fontId="107" fillId="0" borderId="0" xfId="75" applyNumberFormat="1" applyFont="1" applyFill="1" applyBorder="1" applyAlignment="1">
      <alignment vertical="top"/>
    </xf>
    <xf numFmtId="1" fontId="58" fillId="0" borderId="0" xfId="112" applyNumberFormat="1" applyFont="1" applyFill="1" applyBorder="1" applyAlignment="1">
      <alignment vertical="top" wrapText="1"/>
    </xf>
    <xf numFmtId="1" fontId="21" fillId="0" borderId="0" xfId="112" applyNumberFormat="1" applyFont="1" applyFill="1" applyBorder="1" applyAlignment="1">
      <alignment vertical="top" wrapText="1"/>
    </xf>
    <xf numFmtId="1" fontId="21" fillId="0" borderId="0" xfId="112" applyNumberFormat="1" applyFont="1" applyFill="1" applyBorder="1" applyAlignment="1">
      <alignment vertical="top"/>
    </xf>
    <xf numFmtId="0" fontId="15" fillId="0" borderId="13" xfId="3" applyFont="1" applyFill="1" applyBorder="1" applyAlignment="1">
      <alignment vertical="center"/>
    </xf>
    <xf numFmtId="0" fontId="15" fillId="0" borderId="17" xfId="3" applyFont="1" applyFill="1" applyBorder="1" applyAlignment="1">
      <alignment vertical="center"/>
    </xf>
    <xf numFmtId="0" fontId="15" fillId="0" borderId="8" xfId="3" applyFont="1" applyFill="1" applyBorder="1" applyAlignment="1">
      <alignment vertical="center"/>
    </xf>
    <xf numFmtId="0" fontId="8" fillId="0" borderId="10" xfId="3" applyFont="1" applyFill="1" applyBorder="1" applyAlignment="1">
      <alignment horizontal="center" vertical="center"/>
    </xf>
    <xf numFmtId="175" fontId="5" fillId="0" borderId="0" xfId="1" applyNumberFormat="1" applyFont="1" applyFill="1" applyAlignment="1">
      <alignment horizontal="center"/>
    </xf>
    <xf numFmtId="0" fontId="6" fillId="0" borderId="0" xfId="1" applyFont="1" applyFill="1" applyAlignment="1">
      <alignment horizontal="center"/>
    </xf>
    <xf numFmtId="169" fontId="6" fillId="0" borderId="0" xfId="1" applyNumberFormat="1" applyFont="1" applyFill="1" applyAlignment="1">
      <alignment horizontal="center"/>
    </xf>
    <xf numFmtId="169" fontId="5" fillId="0" borderId="0" xfId="1" applyNumberFormat="1" applyFont="1" applyFill="1" applyAlignment="1">
      <alignment horizontal="center"/>
    </xf>
    <xf numFmtId="174" fontId="6" fillId="0" borderId="0" xfId="1" applyNumberFormat="1" applyFont="1" applyFill="1" applyAlignment="1">
      <alignment horizontal="center"/>
    </xf>
    <xf numFmtId="0" fontId="30" fillId="0" borderId="1" xfId="50" applyFill="1" applyBorder="1" applyAlignment="1">
      <alignment horizontal="centerContinuous"/>
    </xf>
    <xf numFmtId="0" fontId="30" fillId="0" borderId="0" xfId="50" applyFill="1" applyAlignment="1"/>
    <xf numFmtId="1" fontId="8" fillId="0" borderId="13" xfId="141" applyNumberFormat="1" applyFont="1" applyFill="1" applyBorder="1" applyAlignment="1">
      <alignment vertical="center" wrapText="1"/>
    </xf>
    <xf numFmtId="1" fontId="8" fillId="0" borderId="10" xfId="141" applyNumberFormat="1" applyFont="1" applyFill="1" applyBorder="1" applyAlignment="1">
      <alignment horizontal="centerContinuous" vertical="center"/>
    </xf>
    <xf numFmtId="1" fontId="8" fillId="0" borderId="2" xfId="141" applyNumberFormat="1" applyFont="1" applyFill="1" applyBorder="1" applyAlignment="1">
      <alignment horizontal="centerContinuous" vertical="center"/>
    </xf>
    <xf numFmtId="1" fontId="8" fillId="0" borderId="8" xfId="141" applyNumberFormat="1" applyFont="1" applyFill="1" applyBorder="1" applyAlignment="1">
      <alignment vertical="center" wrapText="1"/>
    </xf>
    <xf numFmtId="1" fontId="8" fillId="0" borderId="8" xfId="141" applyNumberFormat="1" applyFont="1" applyFill="1" applyBorder="1" applyAlignment="1">
      <alignment horizontal="centerContinuous" vertical="center" wrapText="1"/>
    </xf>
    <xf numFmtId="1" fontId="8" fillId="0" borderId="8" xfId="141" applyNumberFormat="1" applyFont="1" applyFill="1" applyBorder="1" applyAlignment="1">
      <alignment horizontal="center" vertical="center" wrapText="1"/>
    </xf>
    <xf numFmtId="0" fontId="30" fillId="0" borderId="0" xfId="50" applyFill="1" applyBorder="1" applyAlignment="1">
      <alignment horizontal="centerContinuous" vertical="center"/>
    </xf>
    <xf numFmtId="1" fontId="8" fillId="0" borderId="10" xfId="141" applyNumberFormat="1" applyFont="1" applyFill="1" applyBorder="1" applyAlignment="1">
      <alignment horizontal="centerContinuous" vertical="center" wrapText="1"/>
    </xf>
    <xf numFmtId="1" fontId="8" fillId="0" borderId="2" xfId="141" applyNumberFormat="1" applyFont="1" applyFill="1" applyBorder="1" applyAlignment="1">
      <alignment horizontal="centerContinuous" vertical="center" wrapText="1"/>
    </xf>
    <xf numFmtId="221" fontId="6" fillId="0" borderId="0" xfId="1" applyNumberFormat="1" applyFont="1" applyFill="1" applyBorder="1" applyAlignment="1">
      <alignment horizontal="right"/>
    </xf>
    <xf numFmtId="1" fontId="8" fillId="0" borderId="13" xfId="141" applyNumberFormat="1" applyFont="1" applyFill="1" applyBorder="1" applyAlignment="1">
      <alignment horizontal="centerContinuous" vertical="center" wrapText="1"/>
    </xf>
    <xf numFmtId="1" fontId="8" fillId="0" borderId="3" xfId="141" applyNumberFormat="1" applyFont="1" applyFill="1" applyBorder="1" applyAlignment="1">
      <alignment horizontal="centerContinuous" vertical="center" wrapText="1"/>
    </xf>
    <xf numFmtId="1" fontId="8" fillId="0" borderId="4" xfId="141" applyNumberFormat="1" applyFont="1" applyFill="1" applyBorder="1" applyAlignment="1">
      <alignment horizontal="centerContinuous" vertical="center" wrapText="1"/>
    </xf>
    <xf numFmtId="1" fontId="8" fillId="0" borderId="9" xfId="141" applyNumberFormat="1" applyFont="1" applyFill="1" applyBorder="1" applyAlignment="1">
      <alignment horizontal="center" vertical="center" wrapText="1"/>
    </xf>
    <xf numFmtId="1" fontId="8" fillId="0" borderId="0" xfId="141" applyNumberFormat="1" applyFont="1" applyFill="1" applyBorder="1" applyAlignment="1">
      <alignment horizontal="center" wrapText="1"/>
    </xf>
    <xf numFmtId="0" fontId="13" fillId="0" borderId="0" xfId="84" applyFont="1" applyFill="1" applyBorder="1" applyAlignment="1">
      <alignment horizontal="left"/>
    </xf>
    <xf numFmtId="0" fontId="0" fillId="0" borderId="2" xfId="0" applyFill="1" applyBorder="1" applyAlignment="1">
      <alignment horizontal="centerContinuous" vertical="center"/>
    </xf>
    <xf numFmtId="0" fontId="8" fillId="0" borderId="11" xfId="141" applyFont="1" applyFill="1" applyBorder="1" applyAlignment="1">
      <alignment vertical="center"/>
    </xf>
    <xf numFmtId="1" fontId="8" fillId="0" borderId="4" xfId="141" applyNumberFormat="1" applyFont="1" applyFill="1" applyBorder="1" applyAlignment="1">
      <alignment horizontal="centerContinuous" vertical="center"/>
    </xf>
    <xf numFmtId="1" fontId="8" fillId="0" borderId="17" xfId="141" applyNumberFormat="1" applyFont="1" applyFill="1" applyBorder="1" applyAlignment="1">
      <alignment vertical="center" wrapText="1"/>
    </xf>
    <xf numFmtId="0" fontId="0" fillId="0" borderId="4" xfId="0" applyFill="1" applyBorder="1" applyAlignment="1">
      <alignment horizontal="centerContinuous" vertical="center"/>
    </xf>
    <xf numFmtId="0" fontId="8" fillId="0" borderId="6" xfId="141" applyFont="1" applyFill="1" applyBorder="1" applyAlignment="1">
      <alignment vertical="center"/>
    </xf>
    <xf numFmtId="0" fontId="8" fillId="0" borderId="7" xfId="141" applyFont="1" applyFill="1" applyBorder="1" applyAlignment="1">
      <alignment vertical="center"/>
    </xf>
    <xf numFmtId="1" fontId="8" fillId="0" borderId="3" xfId="141" applyNumberFormat="1" applyFont="1" applyFill="1" applyBorder="1" applyAlignment="1">
      <alignment horizontal="center" vertical="center" wrapText="1"/>
    </xf>
    <xf numFmtId="1" fontId="8" fillId="0" borderId="10" xfId="141" applyNumberFormat="1" applyFont="1" applyFill="1" applyBorder="1" applyAlignment="1">
      <alignment horizontal="center" vertical="center" wrapText="1"/>
    </xf>
    <xf numFmtId="1" fontId="8" fillId="0" borderId="14" xfId="141" applyNumberFormat="1" applyFont="1" applyFill="1" applyBorder="1" applyAlignment="1">
      <alignment vertical="center" wrapText="1"/>
    </xf>
    <xf numFmtId="1" fontId="8" fillId="0" borderId="0" xfId="141" applyNumberFormat="1" applyFont="1" applyFill="1" applyBorder="1" applyAlignment="1">
      <alignment horizontal="center"/>
    </xf>
    <xf numFmtId="0" fontId="8" fillId="0" borderId="11" xfId="141" applyFont="1" applyFill="1" applyBorder="1" applyAlignment="1">
      <alignment horizontal="centerContinuous" vertical="center"/>
    </xf>
    <xf numFmtId="1" fontId="8" fillId="0" borderId="9" xfId="141" applyNumberFormat="1" applyFont="1" applyFill="1" applyBorder="1" applyAlignment="1">
      <alignment horizontal="centerContinuous" vertical="center" wrapText="1"/>
    </xf>
    <xf numFmtId="0" fontId="0" fillId="0" borderId="0" xfId="0" applyFill="1" applyAlignment="1">
      <alignment vertical="center"/>
    </xf>
    <xf numFmtId="0" fontId="0" fillId="0" borderId="17" xfId="0" applyFill="1" applyBorder="1" applyAlignment="1">
      <alignment vertical="center"/>
    </xf>
    <xf numFmtId="0" fontId="0" fillId="0" borderId="14" xfId="0" applyFill="1" applyBorder="1" applyAlignment="1">
      <alignment vertical="center"/>
    </xf>
    <xf numFmtId="1" fontId="8" fillId="0" borderId="7" xfId="141" applyNumberFormat="1" applyFont="1" applyFill="1" applyBorder="1" applyAlignment="1">
      <alignment horizontal="center" vertical="center" wrapText="1"/>
    </xf>
    <xf numFmtId="184" fontId="6" fillId="0" borderId="0" xfId="1" applyNumberFormat="1" applyFont="1" applyFill="1" applyBorder="1" applyAlignment="1"/>
    <xf numFmtId="184" fontId="5" fillId="0" borderId="0" xfId="1" applyNumberFormat="1" applyFont="1" applyFill="1" applyBorder="1" applyAlignment="1"/>
    <xf numFmtId="180" fontId="5" fillId="0" borderId="1" xfId="1" applyNumberFormat="1" applyFont="1" applyFill="1" applyBorder="1" applyAlignment="1"/>
    <xf numFmtId="183" fontId="6" fillId="0" borderId="0" xfId="1" quotePrefix="1" applyNumberFormat="1" applyFont="1" applyFill="1" applyAlignment="1">
      <alignment horizontal="right"/>
    </xf>
    <xf numFmtId="185" fontId="1" fillId="0" borderId="0" xfId="1" applyNumberFormat="1" applyFill="1" applyAlignment="1"/>
    <xf numFmtId="1" fontId="8" fillId="0" borderId="12" xfId="141" applyNumberFormat="1" applyFont="1" applyFill="1" applyBorder="1" applyAlignment="1">
      <alignment horizontal="center" vertical="center" wrapText="1"/>
    </xf>
    <xf numFmtId="1" fontId="8" fillId="0" borderId="13" xfId="141" applyNumberFormat="1" applyFont="1" applyFill="1" applyBorder="1" applyAlignment="1">
      <alignment horizontal="center" vertical="center" wrapText="1"/>
    </xf>
    <xf numFmtId="1" fontId="8" fillId="0" borderId="8" xfId="141" applyNumberFormat="1" applyFont="1" applyFill="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109" fillId="0" borderId="0" xfId="46" applyFont="1" applyFill="1" applyAlignment="1"/>
    <xf numFmtId="0" fontId="6" fillId="0" borderId="6" xfId="46" applyFont="1" applyFill="1" applyBorder="1" applyAlignment="1">
      <alignment horizontal="center"/>
    </xf>
    <xf numFmtId="0" fontId="6" fillId="0" borderId="6" xfId="3" applyFont="1" applyFill="1" applyBorder="1" applyAlignment="1">
      <alignment horizontal="center"/>
    </xf>
    <xf numFmtId="1" fontId="8" fillId="0" borderId="10" xfId="141" applyNumberFormat="1" applyFont="1" applyBorder="1" applyAlignment="1">
      <alignment horizontal="centerContinuous" wrapText="1"/>
    </xf>
    <xf numFmtId="1" fontId="8" fillId="0" borderId="2" xfId="141" applyNumberFormat="1" applyFont="1" applyBorder="1" applyAlignment="1">
      <alignment horizontal="centerContinuous" wrapText="1"/>
    </xf>
    <xf numFmtId="0" fontId="4" fillId="0" borderId="1" xfId="46" applyFont="1" applyBorder="1" applyAlignment="1">
      <alignment horizontal="center"/>
    </xf>
    <xf numFmtId="0" fontId="90" fillId="0" borderId="6" xfId="46" applyFont="1" applyBorder="1" applyAlignment="1"/>
    <xf numFmtId="0" fontId="5" fillId="0" borderId="6" xfId="46" applyFont="1" applyFill="1" applyBorder="1" applyAlignment="1"/>
    <xf numFmtId="0" fontId="6" fillId="0" borderId="11" xfId="46" applyFont="1" applyFill="1" applyBorder="1" applyAlignment="1"/>
    <xf numFmtId="0" fontId="5" fillId="0" borderId="6" xfId="3" applyFont="1" applyFill="1" applyBorder="1" applyAlignment="1">
      <alignment horizontal="left"/>
    </xf>
    <xf numFmtId="0" fontId="6" fillId="0" borderId="6" xfId="3" applyFont="1" applyFill="1" applyBorder="1" applyAlignment="1"/>
    <xf numFmtId="0" fontId="6" fillId="0" borderId="11" xfId="3" applyFont="1" applyFill="1" applyBorder="1" applyAlignment="1"/>
    <xf numFmtId="0" fontId="40" fillId="0" borderId="6" xfId="46" applyFont="1" applyBorder="1" applyAlignment="1"/>
    <xf numFmtId="0" fontId="0" fillId="0" borderId="0" xfId="0"/>
    <xf numFmtId="0" fontId="5" fillId="0" borderId="11" xfId="1" applyFont="1" applyFill="1" applyBorder="1" applyAlignment="1"/>
    <xf numFmtId="0" fontId="6" fillId="0" borderId="6" xfId="1" applyFont="1" applyFill="1" applyBorder="1" applyAlignment="1"/>
    <xf numFmtId="0" fontId="6" fillId="0" borderId="11" xfId="1" applyFont="1" applyFill="1" applyBorder="1" applyAlignment="1"/>
    <xf numFmtId="0" fontId="5" fillId="0" borderId="6" xfId="1" applyFont="1" applyFill="1" applyBorder="1" applyAlignment="1">
      <alignment horizontal="left"/>
    </xf>
    <xf numFmtId="0" fontId="5" fillId="0" borderId="6" xfId="1" applyFont="1" applyFill="1" applyBorder="1" applyAlignment="1"/>
    <xf numFmtId="1" fontId="8" fillId="0" borderId="3"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85" fontId="6" fillId="0" borderId="0" xfId="1" applyNumberFormat="1" applyFont="1" applyFill="1" applyBorder="1" applyAlignment="1"/>
    <xf numFmtId="197" fontId="62" fillId="0" borderId="0" xfId="0" applyNumberFormat="1" applyFont="1" applyAlignment="1">
      <alignment horizontal="left" vertical="center" wrapText="1"/>
    </xf>
    <xf numFmtId="1" fontId="8" fillId="0" borderId="12" xfId="141" applyNumberFormat="1" applyFont="1" applyFill="1" applyBorder="1" applyAlignment="1">
      <alignment horizontal="center" vertical="center" wrapText="1"/>
    </xf>
    <xf numFmtId="197" fontId="12" fillId="0" borderId="0" xfId="75" applyNumberFormat="1" applyFont="1" applyAlignment="1">
      <alignment horizontal="left" vertical="center" wrapText="1"/>
    </xf>
    <xf numFmtId="197" fontId="0" fillId="0" borderId="0" xfId="0" applyNumberFormat="1"/>
    <xf numFmtId="0" fontId="6" fillId="0" borderId="0" xfId="3" applyFont="1" applyFill="1" applyAlignment="1">
      <alignment horizontal="left"/>
    </xf>
    <xf numFmtId="0" fontId="5" fillId="0" borderId="0" xfId="3" applyFont="1" applyFill="1" applyAlignment="1">
      <alignment horizontal="left"/>
    </xf>
    <xf numFmtId="0" fontId="92" fillId="0" borderId="6" xfId="46" applyFont="1" applyBorder="1" applyAlignment="1"/>
    <xf numFmtId="185" fontId="6" fillId="0" borderId="0" xfId="1" applyNumberFormat="1" applyFont="1" applyFill="1" applyBorder="1" applyAlignment="1">
      <alignment horizontal="right"/>
    </xf>
    <xf numFmtId="0" fontId="26" fillId="0" borderId="0" xfId="46" applyFill="1" applyAlignment="1"/>
    <xf numFmtId="196" fontId="5" fillId="17" borderId="0" xfId="1" applyNumberFormat="1" applyFont="1" applyFill="1" applyBorder="1" applyAlignment="1"/>
    <xf numFmtId="181" fontId="6" fillId="0" borderId="0" xfId="1" applyNumberFormat="1" applyFont="1" applyFill="1" applyBorder="1" applyAlignment="1"/>
    <xf numFmtId="181" fontId="5" fillId="0" borderId="0" xfId="1" applyNumberFormat="1" applyFont="1" applyFill="1" applyBorder="1" applyAlignment="1"/>
    <xf numFmtId="0" fontId="26" fillId="0" borderId="0" xfId="46" applyAlignment="1"/>
    <xf numFmtId="223" fontId="110" fillId="0" borderId="0" xfId="112" applyNumberFormat="1" applyFont="1" applyFill="1" applyBorder="1" applyAlignment="1">
      <alignment horizontal="right" vertical="center" wrapText="1"/>
    </xf>
    <xf numFmtId="195" fontId="6" fillId="0" borderId="0" xfId="85" applyNumberFormat="1" applyFont="1" applyFill="1" applyBorder="1" applyAlignment="1">
      <alignment horizontal="center"/>
    </xf>
    <xf numFmtId="0" fontId="13" fillId="0" borderId="0" xfId="3" applyFill="1" applyBorder="1" applyAlignment="1"/>
    <xf numFmtId="185" fontId="6" fillId="0" borderId="0" xfId="1" applyNumberFormat="1" applyFont="1" applyFill="1" applyBorder="1" applyAlignment="1"/>
    <xf numFmtId="195" fontId="6" fillId="0" borderId="6" xfId="85" applyNumberFormat="1" applyFont="1" applyFill="1" applyBorder="1" applyAlignment="1">
      <alignment horizontal="center"/>
    </xf>
    <xf numFmtId="185" fontId="6" fillId="0" borderId="5" xfId="1" applyNumberFormat="1" applyFont="1" applyFill="1" applyBorder="1" applyAlignment="1"/>
    <xf numFmtId="0" fontId="26" fillId="0" borderId="0" xfId="46" applyAlignment="1"/>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96" fontId="6" fillId="0" borderId="0" xfId="1" applyNumberFormat="1" applyFont="1" applyFill="1" applyBorder="1" applyAlignment="1"/>
    <xf numFmtId="196" fontId="5" fillId="0" borderId="0" xfId="1" applyNumberFormat="1" applyFont="1" applyFill="1" applyBorder="1" applyAlignment="1"/>
    <xf numFmtId="0" fontId="13" fillId="0" borderId="0" xfId="3" applyFill="1" applyAlignment="1"/>
    <xf numFmtId="196" fontId="6" fillId="0" borderId="0" xfId="1" applyNumberFormat="1" applyFont="1" applyFill="1" applyBorder="1" applyAlignment="1"/>
    <xf numFmtId="196" fontId="5" fillId="0" borderId="0" xfId="1" applyNumberFormat="1" applyFont="1" applyFill="1" applyBorder="1" applyAlignment="1"/>
    <xf numFmtId="0" fontId="26" fillId="0" borderId="0" xfId="46" applyAlignment="1"/>
    <xf numFmtId="185" fontId="26" fillId="0" borderId="0" xfId="46" applyNumberFormat="1" applyFill="1" applyBorder="1" applyAlignment="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1" fillId="0" borderId="0" xfId="1" applyFill="1" applyAlignment="1"/>
    <xf numFmtId="0" fontId="13" fillId="0" borderId="0" xfId="3" applyFill="1" applyAlignment="1"/>
    <xf numFmtId="185" fontId="6" fillId="0" borderId="0" xfId="1" applyNumberFormat="1" applyFont="1" applyFill="1" applyBorder="1" applyAlignment="1"/>
    <xf numFmtId="176" fontId="2" fillId="0" borderId="0" xfId="46" applyNumberFormat="1" applyFont="1" applyFill="1" applyBorder="1" applyAlignment="1"/>
    <xf numFmtId="185" fontId="26" fillId="0" borderId="0" xfId="46" applyNumberFormat="1" applyFill="1" applyAlignment="1"/>
    <xf numFmtId="185" fontId="5" fillId="0" borderId="0" xfId="1" applyNumberFormat="1" applyFont="1" applyFill="1" applyBorder="1" applyAlignment="1">
      <alignment horizontal="right"/>
    </xf>
    <xf numFmtId="185" fontId="6" fillId="0" borderId="0" xfId="1" applyNumberFormat="1" applyFont="1" applyFill="1" applyBorder="1" applyAlignment="1">
      <alignment horizontal="right"/>
    </xf>
    <xf numFmtId="1" fontId="8" fillId="0" borderId="1" xfId="141" applyNumberFormat="1" applyFont="1" applyFill="1" applyBorder="1" applyAlignment="1">
      <alignment horizontal="center" wrapText="1"/>
    </xf>
    <xf numFmtId="0" fontId="40" fillId="0" borderId="6" xfId="46" applyFont="1" applyBorder="1" applyAlignment="1">
      <alignment horizontal="left"/>
    </xf>
    <xf numFmtId="1" fontId="8" fillId="0" borderId="12" xfId="141" applyNumberFormat="1" applyFont="1" applyFill="1" applyBorder="1" applyAlignment="1">
      <alignment horizontal="center" vertical="center" wrapText="1"/>
    </xf>
    <xf numFmtId="185" fontId="5" fillId="0" borderId="1" xfId="1" applyNumberFormat="1" applyFont="1" applyFill="1" applyBorder="1" applyAlignment="1"/>
    <xf numFmtId="180" fontId="6" fillId="0" borderId="1" xfId="46" applyNumberFormat="1" applyFont="1" applyFill="1" applyBorder="1" applyAlignment="1">
      <alignment horizontal="right"/>
    </xf>
    <xf numFmtId="180" fontId="6" fillId="0" borderId="0" xfId="46" applyNumberFormat="1" applyFont="1" applyFill="1" applyBorder="1" applyAlignment="1">
      <alignment horizontal="right"/>
    </xf>
    <xf numFmtId="180" fontId="5" fillId="0" borderId="0" xfId="46" applyNumberFormat="1" applyFont="1" applyFill="1" applyBorder="1" applyAlignment="1">
      <alignment horizontal="right"/>
    </xf>
    <xf numFmtId="180" fontId="6" fillId="0" borderId="0" xfId="46" quotePrefix="1" applyNumberFormat="1" applyFont="1" applyFill="1" applyBorder="1" applyAlignment="1">
      <alignment horizontal="right"/>
    </xf>
    <xf numFmtId="185" fontId="51" fillId="0" borderId="5" xfId="1" applyNumberFormat="1" applyFont="1" applyFill="1" applyBorder="1" applyAlignment="1"/>
    <xf numFmtId="185" fontId="51" fillId="0" borderId="0" xfId="1" applyNumberFormat="1" applyFont="1" applyFill="1" applyBorder="1" applyAlignment="1"/>
    <xf numFmtId="183" fontId="1" fillId="0" borderId="0" xfId="1" quotePrefix="1" applyNumberFormat="1" applyFont="1" applyFill="1" applyAlignment="1">
      <alignment horizontal="right"/>
    </xf>
    <xf numFmtId="183" fontId="36" fillId="0" borderId="0" xfId="1" quotePrefix="1" applyNumberFormat="1" applyFont="1" applyFill="1" applyAlignment="1">
      <alignment horizontal="right"/>
    </xf>
    <xf numFmtId="183" fontId="17" fillId="0" borderId="0" xfId="1" quotePrefix="1" applyNumberFormat="1" applyFont="1" applyFill="1" applyAlignment="1">
      <alignment horizontal="right"/>
    </xf>
    <xf numFmtId="183" fontId="17" fillId="0" borderId="0" xfId="1" quotePrefix="1" applyNumberFormat="1" applyFont="1" applyFill="1" applyBorder="1" applyAlignment="1">
      <alignment horizontal="right"/>
    </xf>
    <xf numFmtId="186" fontId="6" fillId="0" borderId="0" xfId="1" applyNumberFormat="1" applyFont="1" applyFill="1" applyBorder="1" applyAlignment="1">
      <alignment horizontal="right"/>
    </xf>
    <xf numFmtId="0" fontId="51" fillId="0" borderId="0" xfId="0" applyFont="1" applyBorder="1" applyAlignment="1">
      <alignment horizontal="center" vertical="center"/>
    </xf>
    <xf numFmtId="1" fontId="8" fillId="0" borderId="3" xfId="141" applyNumberFormat="1" applyFont="1" applyBorder="1" applyAlignment="1">
      <alignment horizontal="center" vertical="center" wrapText="1"/>
    </xf>
    <xf numFmtId="197" fontId="13" fillId="0" borderId="0" xfId="0" applyNumberFormat="1" applyFont="1" applyAlignment="1">
      <alignment horizontal="left" vertical="center"/>
    </xf>
    <xf numFmtId="0" fontId="0" fillId="0" borderId="0" xfId="0"/>
    <xf numFmtId="0" fontId="13" fillId="0" borderId="0" xfId="3" applyFill="1" applyAlignment="1"/>
    <xf numFmtId="185" fontId="6" fillId="0" borderId="0" xfId="1" applyNumberFormat="1" applyFont="1" applyFill="1" applyBorder="1" applyAlignment="1"/>
    <xf numFmtId="197" fontId="12" fillId="0" borderId="0" xfId="75" applyNumberFormat="1" applyFont="1">
      <alignment horizontal="left" vertical="center" wrapText="1"/>
    </xf>
    <xf numFmtId="0" fontId="30" fillId="0" borderId="0" xfId="50" applyAlignment="1"/>
    <xf numFmtId="185" fontId="6" fillId="0" borderId="0" xfId="1" applyNumberFormat="1" applyFont="1" applyFill="1" applyBorder="1" applyAlignment="1">
      <alignment horizontal="right"/>
    </xf>
    <xf numFmtId="195" fontId="6" fillId="0" borderId="6" xfId="85" applyNumberFormat="1" applyFont="1" applyFill="1" applyBorder="1" applyAlignment="1">
      <alignment horizontal="center"/>
    </xf>
    <xf numFmtId="185" fontId="6" fillId="0" borderId="5" xfId="1" applyNumberFormat="1" applyFont="1" applyFill="1" applyBorder="1" applyAlignment="1"/>
    <xf numFmtId="0" fontId="0" fillId="0" borderId="0" xfId="0" applyBorder="1"/>
    <xf numFmtId="185" fontId="13" fillId="0" borderId="0" xfId="3" applyNumberFormat="1" applyFill="1" applyAlignment="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71" fontId="15" fillId="0" borderId="0" xfId="3" applyNumberFormat="1" applyFont="1" applyFill="1" applyAlignment="1"/>
    <xf numFmtId="0" fontId="120" fillId="0" borderId="5" xfId="42" applyFont="1" applyBorder="1">
      <alignment horizontal="center" textRotation="90" wrapText="1"/>
    </xf>
    <xf numFmtId="0" fontId="16" fillId="0" borderId="6" xfId="46" applyFont="1" applyBorder="1" applyAlignment="1"/>
    <xf numFmtId="0" fontId="91" fillId="0" borderId="6" xfId="46" applyFont="1" applyBorder="1" applyAlignment="1"/>
    <xf numFmtId="1" fontId="8" fillId="0" borderId="3"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8" fillId="0" borderId="10" xfId="3" applyFont="1" applyFill="1" applyBorder="1" applyAlignment="1">
      <alignment horizontal="center" vertical="center"/>
    </xf>
    <xf numFmtId="0" fontId="6" fillId="0" borderId="9" xfId="46" applyFont="1" applyFill="1" applyBorder="1" applyAlignment="1">
      <alignment horizontal="center"/>
    </xf>
    <xf numFmtId="222" fontId="6" fillId="0" borderId="0" xfId="1" applyNumberFormat="1" applyFont="1" applyFill="1" applyBorder="1" applyAlignment="1"/>
    <xf numFmtId="222" fontId="6" fillId="0" borderId="0" xfId="1" quotePrefix="1" applyNumberFormat="1" applyFont="1" applyFill="1" applyBorder="1" applyAlignment="1">
      <alignment horizontal="right"/>
    </xf>
    <xf numFmtId="222" fontId="6" fillId="0" borderId="0" xfId="1" applyNumberFormat="1" applyFont="1" applyFill="1" applyBorder="1" applyAlignment="1">
      <alignment horizontal="right"/>
    </xf>
    <xf numFmtId="0" fontId="55" fillId="0" borderId="6" xfId="46" applyFont="1" applyFill="1" applyBorder="1" applyAlignment="1"/>
    <xf numFmtId="0" fontId="5" fillId="0" borderId="11" xfId="46" applyFont="1" applyFill="1" applyBorder="1" applyAlignment="1"/>
    <xf numFmtId="0" fontId="0" fillId="0" borderId="0" xfId="0"/>
    <xf numFmtId="0" fontId="26" fillId="0" borderId="0" xfId="46" applyFill="1" applyAlignment="1"/>
    <xf numFmtId="0" fontId="1" fillId="0" borderId="0" xfId="1" applyFill="1" applyAlignment="1"/>
    <xf numFmtId="0" fontId="0" fillId="0" borderId="0" xfId="0" applyAlignment="1"/>
    <xf numFmtId="0" fontId="6" fillId="0" borderId="6" xfId="46" applyFont="1" applyFill="1" applyBorder="1" applyAlignment="1"/>
    <xf numFmtId="0" fontId="13" fillId="0" borderId="0" xfId="3" applyFill="1" applyAlignment="1"/>
    <xf numFmtId="195" fontId="6" fillId="0" borderId="0" xfId="85" applyNumberFormat="1" applyFont="1" applyFill="1" applyBorder="1" applyAlignment="1">
      <alignment horizontal="center"/>
    </xf>
    <xf numFmtId="185" fontId="6" fillId="0" borderId="0" xfId="1" applyNumberFormat="1" applyFont="1" applyFill="1" applyBorder="1" applyAlignment="1"/>
    <xf numFmtId="196" fontId="6" fillId="0" borderId="0" xfId="1" applyNumberFormat="1" applyFont="1" applyFill="1" applyBorder="1" applyAlignment="1"/>
    <xf numFmtId="0" fontId="30" fillId="0" borderId="0" xfId="50" applyAlignment="1"/>
    <xf numFmtId="185" fontId="26" fillId="0" borderId="0" xfId="46" applyNumberFormat="1" applyFill="1" applyAlignment="1"/>
    <xf numFmtId="185" fontId="6" fillId="0" borderId="0" xfId="1" applyNumberFormat="1" applyFont="1" applyFill="1" applyBorder="1" applyAlignment="1">
      <alignment horizontal="right"/>
    </xf>
    <xf numFmtId="195" fontId="6" fillId="0" borderId="6" xfId="85" applyNumberFormat="1" applyFont="1" applyFill="1" applyBorder="1" applyAlignment="1">
      <alignment horizontal="center"/>
    </xf>
    <xf numFmtId="185" fontId="6" fillId="0" borderId="5" xfId="1" applyNumberFormat="1" applyFont="1" applyFill="1" applyBorder="1" applyAlignment="1"/>
    <xf numFmtId="0" fontId="15" fillId="0" borderId="0" xfId="1" applyFont="1" applyFill="1" applyAlignment="1"/>
    <xf numFmtId="0" fontId="26" fillId="0" borderId="0" xfId="46" applyAlignment="1"/>
    <xf numFmtId="0" fontId="15" fillId="0" borderId="0" xfId="46" applyFont="1" applyFill="1" applyAlignment="1"/>
    <xf numFmtId="0" fontId="0" fillId="0" borderId="0" xfId="0" applyBorder="1"/>
    <xf numFmtId="185" fontId="15" fillId="0" borderId="0" xfId="1" applyNumberFormat="1" applyFont="1" applyFill="1" applyAlignment="1"/>
    <xf numFmtId="184" fontId="6" fillId="0" borderId="0" xfId="1" applyNumberFormat="1" applyFont="1" applyFill="1" applyBorder="1" applyAlignment="1"/>
    <xf numFmtId="184" fontId="5" fillId="0" borderId="0" xfId="1" applyNumberFormat="1" applyFont="1" applyFill="1" applyBorder="1" applyAlignment="1"/>
    <xf numFmtId="0" fontId="6" fillId="0" borderId="6" xfId="46" applyFont="1" applyFill="1" applyBorder="1" applyAlignment="1">
      <alignment horizontal="center"/>
    </xf>
    <xf numFmtId="0" fontId="6" fillId="0" borderId="6" xfId="3" applyFont="1" applyFill="1" applyBorder="1" applyAlignment="1">
      <alignment horizontal="center"/>
    </xf>
    <xf numFmtId="0" fontId="5" fillId="0" borderId="6" xfId="46" applyFont="1" applyFill="1" applyBorder="1" applyAlignment="1"/>
    <xf numFmtId="185" fontId="51" fillId="0" borderId="0" xfId="1" applyNumberFormat="1" applyFont="1" applyFill="1" applyBorder="1" applyAlignment="1"/>
    <xf numFmtId="185" fontId="6" fillId="0" borderId="10" xfId="1" applyNumberFormat="1" applyFont="1" applyFill="1" applyBorder="1" applyAlignment="1">
      <alignment horizontal="right"/>
    </xf>
    <xf numFmtId="185" fontId="6" fillId="0" borderId="2" xfId="1" applyNumberFormat="1" applyFont="1" applyFill="1" applyBorder="1" applyAlignment="1">
      <alignment horizontal="right"/>
    </xf>
    <xf numFmtId="0" fontId="119" fillId="0" borderId="0" xfId="0" applyFont="1" applyFill="1" applyAlignment="1">
      <alignment vertical="center"/>
    </xf>
    <xf numFmtId="0" fontId="0" fillId="0" borderId="0" xfId="0" applyFill="1"/>
    <xf numFmtId="0" fontId="0" fillId="0" borderId="0" xfId="0" applyFill="1" applyBorder="1"/>
    <xf numFmtId="1" fontId="8" fillId="0" borderId="10" xfId="141" applyNumberFormat="1" applyFont="1" applyFill="1" applyBorder="1" applyAlignment="1">
      <alignment horizontal="centerContinuous"/>
    </xf>
    <xf numFmtId="1" fontId="8" fillId="0" borderId="2" xfId="141" applyNumberFormat="1" applyFont="1" applyFill="1" applyBorder="1" applyAlignment="1">
      <alignment horizontal="centerContinuous"/>
    </xf>
    <xf numFmtId="1" fontId="8" fillId="0" borderId="0" xfId="141" applyNumberFormat="1" applyFont="1" applyFill="1" applyBorder="1" applyAlignment="1">
      <alignment horizontal="centerContinuous"/>
    </xf>
    <xf numFmtId="1" fontId="52" fillId="0" borderId="1" xfId="141" applyNumberFormat="1" applyFont="1" applyFill="1" applyBorder="1" applyAlignment="1">
      <alignment horizontal="centerContinuous"/>
    </xf>
    <xf numFmtId="1" fontId="52" fillId="0" borderId="2" xfId="141" applyNumberFormat="1" applyFont="1" applyFill="1" applyBorder="1" applyAlignment="1">
      <alignment horizontal="centerContinuous"/>
    </xf>
    <xf numFmtId="1" fontId="52" fillId="0" borderId="4" xfId="141" applyNumberFormat="1" applyFont="1" applyFill="1" applyBorder="1" applyAlignment="1">
      <alignment horizontal="centerContinuous"/>
    </xf>
    <xf numFmtId="1" fontId="52" fillId="0" borderId="10" xfId="141" applyNumberFormat="1" applyFont="1" applyFill="1" applyBorder="1" applyAlignment="1">
      <alignment horizontal="centerContinuous"/>
    </xf>
    <xf numFmtId="1" fontId="8" fillId="0" borderId="0" xfId="141" applyNumberFormat="1" applyFont="1" applyFill="1" applyBorder="1" applyAlignment="1">
      <alignment horizontal="center" vertical="center" wrapText="1"/>
    </xf>
    <xf numFmtId="1" fontId="8" fillId="0" borderId="0" xfId="141" applyNumberFormat="1" applyFont="1" applyFill="1" applyBorder="1" applyAlignment="1">
      <alignment horizontal="centerContinuous" vertical="center"/>
    </xf>
    <xf numFmtId="1" fontId="8" fillId="0" borderId="9" xfId="141" applyNumberFormat="1" applyFont="1" applyFill="1" applyBorder="1" applyAlignment="1">
      <alignment horizontal="centerContinuous" vertical="center"/>
    </xf>
    <xf numFmtId="0" fontId="8" fillId="0" borderId="2" xfId="141" applyFont="1" applyFill="1" applyBorder="1" applyAlignment="1">
      <alignment horizontal="center" vertical="center"/>
    </xf>
    <xf numFmtId="0" fontId="8" fillId="0" borderId="3" xfId="141" applyFont="1" applyFill="1" applyBorder="1" applyAlignment="1">
      <alignment horizontal="center" vertical="center"/>
    </xf>
    <xf numFmtId="1" fontId="8" fillId="0" borderId="14" xfId="141" applyNumberFormat="1" applyFont="1" applyFill="1" applyBorder="1" applyAlignment="1">
      <alignment horizontal="centerContinuous" vertical="center"/>
    </xf>
    <xf numFmtId="0" fontId="0" fillId="0" borderId="0" xfId="0"/>
    <xf numFmtId="1" fontId="8" fillId="0" borderId="1" xfId="141" applyNumberFormat="1" applyFont="1" applyFill="1" applyBorder="1" applyAlignment="1">
      <alignment horizontal="centerContinuous" vertical="center"/>
    </xf>
    <xf numFmtId="195" fontId="6" fillId="0" borderId="11" xfId="85" applyNumberFormat="1" applyFont="1" applyFill="1" applyBorder="1" applyAlignment="1">
      <alignment horizontal="left" indent="1"/>
    </xf>
    <xf numFmtId="195" fontId="6" fillId="0" borderId="6" xfId="85" applyNumberFormat="1" applyFont="1" applyFill="1" applyBorder="1" applyAlignment="1">
      <alignment horizontal="left" indent="1"/>
    </xf>
    <xf numFmtId="0" fontId="11" fillId="0" borderId="0" xfId="141" applyFont="1" applyAlignment="1">
      <alignment vertical="center"/>
    </xf>
    <xf numFmtId="0" fontId="13" fillId="0" borderId="0" xfId="141"/>
    <xf numFmtId="0" fontId="13" fillId="0" borderId="0" xfId="141" applyFont="1" applyBorder="1"/>
    <xf numFmtId="0" fontId="13" fillId="0" borderId="0" xfId="141" applyFont="1"/>
    <xf numFmtId="0" fontId="6" fillId="0" borderId="0" xfId="141" applyFont="1" applyBorder="1"/>
    <xf numFmtId="0" fontId="6" fillId="0" borderId="0" xfId="141" applyFont="1"/>
    <xf numFmtId="14" fontId="147" fillId="0" borderId="0" xfId="141" applyNumberFormat="1" applyFont="1" applyFill="1" applyBorder="1" applyAlignment="1">
      <alignment horizontal="left" vertical="top"/>
    </xf>
    <xf numFmtId="1" fontId="147" fillId="0" borderId="0" xfId="141" applyNumberFormat="1" applyFont="1" applyFill="1" applyBorder="1" applyAlignment="1">
      <alignment horizontal="right"/>
    </xf>
    <xf numFmtId="0" fontId="47" fillId="0" borderId="0" xfId="141" applyFont="1" applyFill="1" applyBorder="1" applyAlignment="1">
      <alignment horizontal="left" vertical="top"/>
    </xf>
    <xf numFmtId="0" fontId="2" fillId="0" borderId="0" xfId="141" applyFont="1" applyFill="1" applyBorder="1"/>
    <xf numFmtId="223" fontId="13" fillId="0" borderId="0" xfId="141" applyNumberFormat="1" applyBorder="1"/>
    <xf numFmtId="223" fontId="13" fillId="0" borderId="0" xfId="141" applyNumberFormat="1" applyBorder="1" applyAlignment="1">
      <alignment horizontal="right"/>
    </xf>
    <xf numFmtId="0" fontId="13" fillId="0" borderId="0" xfId="141" applyBorder="1"/>
    <xf numFmtId="14" fontId="146" fillId="64" borderId="0" xfId="141" applyNumberFormat="1" applyFont="1" applyFill="1" applyBorder="1" applyAlignment="1">
      <alignment horizontal="left" vertical="top"/>
    </xf>
    <xf numFmtId="0" fontId="146" fillId="64" borderId="0" xfId="141" applyFont="1" applyFill="1" applyBorder="1" applyAlignment="1">
      <alignment horizontal="right"/>
    </xf>
    <xf numFmtId="0" fontId="146" fillId="64" borderId="0" xfId="141" applyFont="1" applyFill="1" applyBorder="1" applyAlignment="1">
      <alignment horizontal="left" vertical="top"/>
    </xf>
    <xf numFmtId="0" fontId="8" fillId="0" borderId="1" xfId="141" applyFont="1" applyBorder="1"/>
    <xf numFmtId="0" fontId="8" fillId="0" borderId="14" xfId="141" applyFont="1" applyBorder="1" applyAlignment="1">
      <alignment horizontal="centerContinuous" vertical="center"/>
    </xf>
    <xf numFmtId="0" fontId="8" fillId="0" borderId="1" xfId="141" applyFont="1" applyBorder="1" applyAlignment="1">
      <alignment horizontal="centerContinuous" vertical="center"/>
    </xf>
    <xf numFmtId="0" fontId="150" fillId="0" borderId="1" xfId="141" applyFont="1" applyBorder="1" applyAlignment="1">
      <alignment horizontal="centerContinuous" vertical="center"/>
    </xf>
    <xf numFmtId="0" fontId="8" fillId="0" borderId="0" xfId="141" applyFont="1" applyBorder="1" applyAlignment="1">
      <alignment horizontal="center" vertical="center"/>
    </xf>
    <xf numFmtId="0" fontId="8" fillId="0" borderId="10" xfId="141" applyFont="1" applyBorder="1" applyAlignment="1">
      <alignment horizontal="center" vertical="center"/>
    </xf>
    <xf numFmtId="0" fontId="8" fillId="0" borderId="9" xfId="141" applyFont="1" applyBorder="1" applyAlignment="1">
      <alignment horizontal="center"/>
    </xf>
    <xf numFmtId="0" fontId="8" fillId="0" borderId="12" xfId="141" applyFont="1" applyBorder="1" applyAlignment="1">
      <alignment horizontal="center" vertical="center"/>
    </xf>
    <xf numFmtId="0" fontId="8" fillId="0" borderId="8" xfId="141" applyFont="1" applyBorder="1" applyAlignment="1">
      <alignment horizontal="center" vertical="center"/>
    </xf>
    <xf numFmtId="0" fontId="11" fillId="0" borderId="0" xfId="3" applyFont="1" applyFill="1" applyBorder="1" applyAlignment="1">
      <alignment horizontal="left" vertical="center"/>
    </xf>
    <xf numFmtId="0" fontId="8" fillId="0" borderId="10" xfId="141" applyFont="1" applyBorder="1" applyAlignment="1">
      <alignment horizontal="center" vertical="center" wrapText="1"/>
    </xf>
    <xf numFmtId="0" fontId="8" fillId="0" borderId="3" xfId="141" applyFont="1" applyBorder="1" applyAlignment="1">
      <alignment horizontal="center" vertical="center" wrapText="1"/>
    </xf>
    <xf numFmtId="197" fontId="63" fillId="0" borderId="0" xfId="2" applyNumberFormat="1" applyFont="1" applyFill="1" applyBorder="1">
      <alignment horizontal="right" vertical="center"/>
    </xf>
    <xf numFmtId="196" fontId="6" fillId="0" borderId="0" xfId="1" applyNumberFormat="1" applyFont="1" applyFill="1" applyBorder="1" applyAlignment="1"/>
    <xf numFmtId="196" fontId="5" fillId="0" borderId="0" xfId="1" applyNumberFormat="1" applyFont="1" applyFill="1" applyBorder="1" applyAlignment="1"/>
    <xf numFmtId="0" fontId="6" fillId="0" borderId="6" xfId="46" applyFont="1" applyFill="1" applyBorder="1" applyAlignment="1">
      <alignment horizontal="center"/>
    </xf>
    <xf numFmtId="185" fontId="6" fillId="0" borderId="0" xfId="1" applyNumberFormat="1" applyFont="1" applyFill="1" applyBorder="1" applyAlignment="1"/>
    <xf numFmtId="195" fontId="6" fillId="0" borderId="6" xfId="85" applyNumberFormat="1" applyFont="1" applyFill="1" applyBorder="1" applyAlignment="1">
      <alignment horizontal="center"/>
    </xf>
    <xf numFmtId="185" fontId="6" fillId="0" borderId="5" xfId="1" applyNumberFormat="1" applyFont="1" applyFill="1" applyBorder="1" applyAlignment="1"/>
    <xf numFmtId="0" fontId="13" fillId="0" borderId="0" xfId="3" applyFill="1" applyAlignment="1"/>
    <xf numFmtId="0" fontId="6" fillId="0" borderId="6" xfId="3" applyFont="1" applyFill="1" applyBorder="1" applyAlignment="1">
      <alignment horizontal="center"/>
    </xf>
    <xf numFmtId="185" fontId="6" fillId="0" borderId="0" xfId="1" applyNumberFormat="1" applyFont="1" applyFill="1" applyBorder="1" applyAlignment="1"/>
    <xf numFmtId="0" fontId="0" fillId="0" borderId="0" xfId="0"/>
    <xf numFmtId="0" fontId="1" fillId="0" borderId="0" xfId="1" applyFill="1" applyAlignment="1"/>
    <xf numFmtId="0" fontId="6" fillId="0" borderId="6" xfId="46" applyFont="1" applyFill="1" applyBorder="1" applyAlignment="1"/>
    <xf numFmtId="0" fontId="13" fillId="0" borderId="0" xfId="3" applyFill="1" applyAlignment="1"/>
    <xf numFmtId="185" fontId="6" fillId="0" borderId="0" xfId="1" applyNumberFormat="1" applyFont="1" applyFill="1" applyBorder="1" applyAlignment="1"/>
    <xf numFmtId="0" fontId="30" fillId="0" borderId="0" xfId="50" applyAlignment="1"/>
    <xf numFmtId="185" fontId="5" fillId="0" borderId="0" xfId="1" applyNumberFormat="1" applyFont="1" applyFill="1" applyBorder="1" applyAlignment="1">
      <alignment horizontal="right"/>
    </xf>
    <xf numFmtId="195" fontId="6" fillId="0" borderId="6" xfId="85" applyNumberFormat="1" applyFont="1" applyFill="1" applyBorder="1" applyAlignment="1">
      <alignment horizontal="center"/>
    </xf>
    <xf numFmtId="0" fontId="15" fillId="0" borderId="0" xfId="1" applyFont="1" applyFill="1" applyAlignment="1"/>
    <xf numFmtId="0" fontId="15" fillId="0" borderId="0" xfId="3" applyFont="1" applyFill="1" applyAlignment="1"/>
    <xf numFmtId="0" fontId="26" fillId="0" borderId="0" xfId="46" applyAlignment="1"/>
    <xf numFmtId="0" fontId="0" fillId="0" borderId="0" xfId="0" applyBorder="1"/>
    <xf numFmtId="0" fontId="5" fillId="0" borderId="6" xfId="46" applyFont="1" applyFill="1" applyBorder="1" applyAlignment="1"/>
    <xf numFmtId="0" fontId="6" fillId="0" borderId="11" xfId="46" applyFont="1" applyFill="1" applyBorder="1" applyAlignment="1"/>
    <xf numFmtId="195" fontId="6" fillId="0" borderId="6" xfId="85" applyNumberFormat="1" applyFont="1" applyFill="1" applyBorder="1" applyAlignment="1">
      <alignment horizontal="left" indent="1"/>
    </xf>
    <xf numFmtId="0" fontId="6" fillId="0" borderId="6" xfId="141" applyFont="1" applyBorder="1" applyAlignment="1">
      <alignment horizontal="left" indent="1"/>
    </xf>
    <xf numFmtId="0" fontId="26" fillId="0" borderId="0" xfId="46" applyFill="1" applyAlignment="1"/>
    <xf numFmtId="0" fontId="0" fillId="0" borderId="0" xfId="0" applyAlignment="1"/>
    <xf numFmtId="195" fontId="6" fillId="0" borderId="0" xfId="85" applyNumberFormat="1" applyFont="1" applyFill="1" applyBorder="1" applyAlignment="1">
      <alignment horizontal="center"/>
    </xf>
    <xf numFmtId="185" fontId="6" fillId="0" borderId="0" xfId="1" applyNumberFormat="1" applyFont="1" applyFill="1" applyBorder="1" applyAlignment="1"/>
    <xf numFmtId="185" fontId="26" fillId="0" borderId="0" xfId="46" applyNumberFormat="1" applyFill="1" applyAlignment="1"/>
    <xf numFmtId="185" fontId="5" fillId="0" borderId="0" xfId="1" applyNumberFormat="1" applyFont="1" applyFill="1" applyBorder="1" applyAlignment="1">
      <alignment horizontal="right"/>
    </xf>
    <xf numFmtId="195" fontId="6" fillId="0" borderId="6" xfId="85" applyNumberFormat="1" applyFont="1" applyFill="1" applyBorder="1" applyAlignment="1">
      <alignment horizontal="center"/>
    </xf>
    <xf numFmtId="0" fontId="15" fillId="0" borderId="0" xfId="46" applyFont="1" applyFill="1" applyAlignment="1"/>
    <xf numFmtId="185" fontId="6" fillId="0" borderId="0" xfId="46" applyNumberFormat="1" applyFont="1" applyFill="1" applyBorder="1" applyAlignment="1">
      <alignment horizontal="right"/>
    </xf>
    <xf numFmtId="185" fontId="51" fillId="0" borderId="5" xfId="1" applyNumberFormat="1" applyFont="1" applyFill="1" applyBorder="1" applyAlignment="1"/>
    <xf numFmtId="185" fontId="51" fillId="0" borderId="0" xfId="1" applyNumberFormat="1" applyFont="1" applyFill="1" applyBorder="1" applyAlignment="1"/>
    <xf numFmtId="0" fontId="1" fillId="0" borderId="0" xfId="1" applyFill="1" applyAlignment="1"/>
    <xf numFmtId="185" fontId="6" fillId="0" borderId="0" xfId="1" applyNumberFormat="1" applyFont="1" applyFill="1" applyBorder="1" applyAlignment="1"/>
    <xf numFmtId="185" fontId="26" fillId="0" borderId="0" xfId="46" applyNumberFormat="1" applyFill="1" applyAlignment="1"/>
    <xf numFmtId="185" fontId="6" fillId="0" borderId="1" xfId="1" applyNumberFormat="1" applyFont="1" applyFill="1" applyBorder="1" applyAlignment="1"/>
    <xf numFmtId="195" fontId="6" fillId="0" borderId="6" xfId="85" applyNumberFormat="1" applyFont="1" applyFill="1" applyBorder="1" applyAlignment="1">
      <alignment horizontal="center"/>
    </xf>
    <xf numFmtId="185" fontId="6" fillId="0" borderId="5" xfId="1" applyNumberFormat="1" applyFont="1" applyFill="1" applyBorder="1" applyAlignment="1"/>
    <xf numFmtId="185" fontId="5" fillId="0" borderId="0" xfId="1" applyNumberFormat="1" applyFont="1" applyFill="1" applyBorder="1" applyAlignment="1"/>
    <xf numFmtId="0" fontId="1" fillId="0" borderId="0" xfId="1" applyFill="1" applyAlignment="1"/>
    <xf numFmtId="185" fontId="6" fillId="0" borderId="0" xfId="1" applyNumberFormat="1" applyFont="1" applyFill="1" applyBorder="1" applyAlignment="1"/>
    <xf numFmtId="185" fontId="26" fillId="0" borderId="0" xfId="46" applyNumberFormat="1" applyFill="1" applyAlignment="1"/>
    <xf numFmtId="185" fontId="6" fillId="0" borderId="0" xfId="1" applyNumberFormat="1" applyFont="1" applyFill="1" applyBorder="1" applyAlignment="1">
      <alignment horizontal="right"/>
    </xf>
    <xf numFmtId="195" fontId="6" fillId="0" borderId="6" xfId="85" applyNumberFormat="1" applyFont="1" applyFill="1" applyBorder="1" applyAlignment="1">
      <alignment horizontal="center"/>
    </xf>
    <xf numFmtId="185" fontId="6" fillId="0" borderId="5" xfId="1" applyNumberFormat="1" applyFont="1" applyFill="1" applyBorder="1" applyAlignment="1"/>
    <xf numFmtId="0" fontId="15" fillId="0" borderId="0" xfId="1" applyFont="1" applyFill="1" applyAlignment="1"/>
    <xf numFmtId="168" fontId="39" fillId="0" borderId="0" xfId="2" applyFont="1" applyBorder="1">
      <alignment horizontal="right" vertical="center"/>
    </xf>
    <xf numFmtId="193" fontId="8" fillId="27" borderId="6" xfId="180" applyNumberFormat="1" applyFont="1" applyFill="1" applyBorder="1"/>
    <xf numFmtId="194" fontId="8" fillId="27" borderId="17" xfId="180" applyNumberFormat="1" applyFont="1" applyFill="1" applyBorder="1" applyAlignment="1">
      <alignment vertical="center"/>
    </xf>
    <xf numFmtId="194" fontId="8" fillId="27" borderId="8" xfId="180" applyNumberFormat="1" applyFont="1" applyFill="1" applyBorder="1" applyAlignment="1">
      <alignment vertical="center"/>
    </xf>
    <xf numFmtId="194" fontId="13" fillId="27" borderId="17" xfId="180" applyNumberFormat="1" applyFont="1" applyFill="1" applyBorder="1" applyAlignment="1">
      <alignment vertical="center"/>
    </xf>
    <xf numFmtId="193" fontId="13" fillId="27" borderId="6" xfId="180" applyNumberFormat="1" applyFont="1" applyFill="1" applyBorder="1"/>
    <xf numFmtId="9" fontId="35" fillId="0" borderId="0" xfId="806" applyFont="1" applyFill="1" applyBorder="1" applyAlignment="1">
      <alignment vertical="top" wrapText="1"/>
    </xf>
    <xf numFmtId="256" fontId="51" fillId="0" borderId="1" xfId="0" applyNumberFormat="1" applyFont="1" applyFill="1" applyBorder="1" applyAlignment="1">
      <alignment horizontal="right" vertical="center" indent="2"/>
    </xf>
    <xf numFmtId="256" fontId="51" fillId="0" borderId="0" xfId="0" applyNumberFormat="1" applyFont="1" applyFill="1" applyBorder="1" applyAlignment="1">
      <alignment horizontal="right" vertical="center" indent="2"/>
    </xf>
    <xf numFmtId="195" fontId="6" fillId="0" borderId="6" xfId="85" quotePrefix="1" applyNumberFormat="1" applyFont="1" applyFill="1" applyBorder="1" applyAlignment="1">
      <alignment horizontal="center"/>
    </xf>
    <xf numFmtId="0" fontId="0" fillId="0" borderId="0" xfId="0"/>
    <xf numFmtId="185" fontId="6" fillId="0" borderId="0" xfId="1" applyNumberFormat="1" applyFont="1" applyFill="1" applyBorder="1" applyAlignment="1"/>
    <xf numFmtId="0" fontId="30" fillId="0" borderId="0" xfId="50" applyAlignment="1"/>
    <xf numFmtId="185" fontId="6" fillId="0" borderId="0" xfId="1" applyNumberFormat="1" applyFont="1" applyFill="1" applyBorder="1" applyAlignment="1">
      <alignment horizontal="right"/>
    </xf>
    <xf numFmtId="185" fontId="6" fillId="0" borderId="5" xfId="1" applyNumberFormat="1" applyFont="1" applyFill="1" applyBorder="1" applyAlignment="1"/>
    <xf numFmtId="0" fontId="5" fillId="27" borderId="0" xfId="81" applyFont="1" applyFill="1" applyBorder="1" applyAlignment="1">
      <alignment horizontal="left"/>
    </xf>
    <xf numFmtId="185" fontId="6" fillId="0" borderId="0" xfId="1" applyNumberFormat="1" applyFont="1" applyFill="1" applyBorder="1" applyAlignment="1"/>
    <xf numFmtId="176" fontId="2" fillId="0" borderId="0" xfId="46" applyNumberFormat="1" applyFont="1" applyFill="1" applyBorder="1" applyAlignment="1"/>
    <xf numFmtId="0" fontId="30" fillId="0" borderId="0" xfId="50" applyAlignment="1"/>
    <xf numFmtId="0" fontId="6" fillId="0" borderId="0" xfId="3" applyFont="1" applyFill="1" applyBorder="1" applyAlignment="1">
      <alignment horizontal="center"/>
    </xf>
    <xf numFmtId="185" fontId="6" fillId="0" borderId="0" xfId="1" applyNumberFormat="1" applyFont="1" applyFill="1" applyBorder="1" applyAlignment="1">
      <alignment horizontal="right"/>
    </xf>
    <xf numFmtId="185" fontId="6" fillId="0" borderId="5" xfId="1" applyNumberFormat="1" applyFont="1" applyFill="1" applyBorder="1" applyAlignment="1"/>
    <xf numFmtId="0" fontId="11" fillId="0" borderId="0" xfId="50" applyFont="1" applyFill="1" applyBorder="1" applyAlignment="1"/>
    <xf numFmtId="1" fontId="8" fillId="0" borderId="8" xfId="141" applyNumberFormat="1" applyFont="1" applyBorder="1" applyAlignment="1">
      <alignment horizontal="center" vertical="center" wrapText="1"/>
    </xf>
    <xf numFmtId="0" fontId="0" fillId="0" borderId="0" xfId="0" applyBorder="1"/>
    <xf numFmtId="0" fontId="2" fillId="0" borderId="0" xfId="141" applyFont="1" applyFill="1"/>
    <xf numFmtId="176" fontId="2" fillId="0" borderId="0" xfId="46" applyNumberFormat="1" applyFont="1" applyFill="1" applyBorder="1" applyAlignment="1"/>
    <xf numFmtId="0" fontId="2" fillId="0" borderId="0" xfId="141" applyFont="1"/>
    <xf numFmtId="176" fontId="2" fillId="0" borderId="0" xfId="46" applyNumberFormat="1" applyFont="1" applyFill="1" applyBorder="1" applyAlignment="1"/>
    <xf numFmtId="0" fontId="2" fillId="0" borderId="0" xfId="141" applyFont="1"/>
    <xf numFmtId="176" fontId="2" fillId="0" borderId="0" xfId="46" applyNumberFormat="1" applyFont="1" applyFill="1" applyBorder="1" applyAlignment="1"/>
    <xf numFmtId="176" fontId="2" fillId="0" borderId="0" xfId="46" applyNumberFormat="1" applyFont="1" applyFill="1" applyBorder="1" applyAlignment="1"/>
    <xf numFmtId="176" fontId="2" fillId="0" borderId="0" xfId="46" applyNumberFormat="1" applyFont="1" applyFill="1" applyBorder="1" applyAlignment="1"/>
    <xf numFmtId="176" fontId="2" fillId="0" borderId="0" xfId="46" applyNumberFormat="1" applyFont="1" applyFill="1" applyBorder="1" applyAlignment="1"/>
    <xf numFmtId="176" fontId="2" fillId="0" borderId="0" xfId="46" applyNumberFormat="1" applyFont="1" applyFill="1" applyBorder="1" applyAlignment="1"/>
    <xf numFmtId="176" fontId="2" fillId="0" borderId="0" xfId="46" applyNumberFormat="1" applyFont="1" applyFill="1" applyBorder="1" applyAlignment="1"/>
    <xf numFmtId="257" fontId="39" fillId="0" borderId="5" xfId="2" applyNumberFormat="1" applyFont="1" applyBorder="1">
      <alignment horizontal="right" vertical="center"/>
    </xf>
    <xf numFmtId="257" fontId="39" fillId="0" borderId="5" xfId="2" applyNumberFormat="1" applyFont="1" applyFill="1" applyBorder="1">
      <alignment horizontal="right" vertical="center"/>
    </xf>
    <xf numFmtId="257" fontId="39" fillId="0" borderId="14" xfId="2" applyNumberFormat="1" applyFont="1" applyBorder="1">
      <alignment horizontal="right" vertical="center"/>
    </xf>
    <xf numFmtId="257" fontId="39" fillId="0" borderId="17" xfId="2" applyNumberFormat="1" applyFont="1" applyBorder="1">
      <alignment horizontal="right" vertical="center"/>
    </xf>
    <xf numFmtId="257" fontId="39" fillId="0" borderId="3" xfId="2" applyNumberFormat="1" applyFont="1" applyBorder="1">
      <alignment horizontal="right" vertical="center"/>
    </xf>
    <xf numFmtId="257" fontId="39" fillId="0" borderId="17" xfId="2" applyNumberFormat="1" applyFont="1" applyFill="1" applyBorder="1">
      <alignment horizontal="right" vertical="center"/>
    </xf>
    <xf numFmtId="257" fontId="56" fillId="0" borderId="3" xfId="2" applyNumberFormat="1" applyFont="1" applyFill="1" applyBorder="1">
      <alignment horizontal="right" vertical="center"/>
    </xf>
    <xf numFmtId="257" fontId="39" fillId="0" borderId="3" xfId="2" applyNumberFormat="1" applyFont="1" applyFill="1" applyBorder="1">
      <alignment horizontal="right" vertical="center"/>
    </xf>
    <xf numFmtId="0" fontId="155" fillId="0" borderId="0" xfId="75" applyFont="1" applyAlignment="1">
      <alignment vertical="center" wrapText="1"/>
    </xf>
    <xf numFmtId="258" fontId="155" fillId="0" borderId="0" xfId="75" applyNumberFormat="1" applyFont="1" applyAlignment="1">
      <alignment vertical="center" wrapText="1"/>
    </xf>
    <xf numFmtId="0" fontId="48" fillId="27" borderId="11" xfId="3" applyFont="1" applyFill="1" applyBorder="1" applyAlignment="1">
      <alignment horizontal="center" vertical="center" wrapText="1"/>
    </xf>
    <xf numFmtId="0" fontId="48" fillId="27" borderId="4" xfId="3" applyFont="1" applyFill="1" applyBorder="1" applyAlignment="1">
      <alignment horizontal="center" vertical="center" wrapText="1"/>
    </xf>
    <xf numFmtId="0" fontId="48" fillId="27" borderId="3" xfId="3" applyFont="1" applyFill="1" applyBorder="1" applyAlignment="1">
      <alignment horizontal="center" vertical="center" wrapText="1"/>
    </xf>
    <xf numFmtId="0" fontId="48" fillId="27" borderId="10" xfId="3" applyFont="1" applyFill="1" applyBorder="1" applyAlignment="1">
      <alignment horizontal="center" vertical="center" wrapText="1"/>
    </xf>
    <xf numFmtId="0" fontId="6" fillId="27" borderId="11" xfId="3" applyFont="1" applyFill="1" applyBorder="1" applyAlignment="1"/>
    <xf numFmtId="0" fontId="6" fillId="27" borderId="0" xfId="3" applyFont="1" applyFill="1" applyBorder="1" applyAlignment="1">
      <alignment horizontal="center"/>
    </xf>
    <xf numFmtId="194" fontId="13" fillId="27" borderId="13" xfId="180" applyNumberFormat="1" applyFont="1" applyFill="1" applyBorder="1" applyAlignment="1">
      <alignment vertical="center"/>
    </xf>
    <xf numFmtId="0" fontId="6" fillId="27" borderId="6" xfId="3" applyFont="1" applyFill="1" applyBorder="1" applyAlignment="1"/>
    <xf numFmtId="0" fontId="101" fillId="27" borderId="6" xfId="3" applyFont="1" applyFill="1" applyBorder="1" applyAlignment="1"/>
    <xf numFmtId="0" fontId="101" fillId="27" borderId="0" xfId="3" applyFont="1" applyFill="1" applyBorder="1" applyAlignment="1">
      <alignment horizontal="center"/>
    </xf>
    <xf numFmtId="194" fontId="13" fillId="27" borderId="17" xfId="180" applyNumberFormat="1" applyFont="1" applyFill="1" applyBorder="1" applyAlignment="1"/>
    <xf numFmtId="0" fontId="6" fillId="27" borderId="7" xfId="3" applyFont="1" applyFill="1" applyBorder="1" applyAlignment="1"/>
    <xf numFmtId="0" fontId="6" fillId="27" borderId="9" xfId="3" applyFont="1" applyFill="1" applyBorder="1" applyAlignment="1">
      <alignment horizontal="center"/>
    </xf>
    <xf numFmtId="194" fontId="13" fillId="27" borderId="8" xfId="180" applyNumberFormat="1" applyFont="1" applyFill="1" applyBorder="1" applyAlignment="1">
      <alignment vertical="center"/>
    </xf>
    <xf numFmtId="193" fontId="13" fillId="27" borderId="8" xfId="180" applyNumberFormat="1" applyFont="1" applyFill="1" applyBorder="1"/>
    <xf numFmtId="193" fontId="8" fillId="27" borderId="7" xfId="180" applyNumberFormat="1" applyFont="1" applyFill="1" applyBorder="1"/>
    <xf numFmtId="0" fontId="48" fillId="27" borderId="13" xfId="3" applyFont="1" applyFill="1" applyBorder="1" applyAlignment="1">
      <alignment horizontal="center" vertical="center" wrapText="1"/>
    </xf>
    <xf numFmtId="193" fontId="13" fillId="27" borderId="7" xfId="180" applyNumberFormat="1" applyFont="1" applyFill="1" applyBorder="1"/>
    <xf numFmtId="0" fontId="101" fillId="27" borderId="12" xfId="3" applyFont="1" applyFill="1" applyBorder="1" applyAlignment="1">
      <alignment horizontal="center"/>
    </xf>
    <xf numFmtId="0" fontId="101" fillId="27" borderId="17" xfId="3" applyFont="1" applyFill="1" applyBorder="1" applyAlignment="1">
      <alignment horizontal="center"/>
    </xf>
    <xf numFmtId="193" fontId="8" fillId="27" borderId="17" xfId="180" applyNumberFormat="1" applyFont="1" applyFill="1" applyBorder="1"/>
    <xf numFmtId="0" fontId="11" fillId="27" borderId="0" xfId="1" applyFont="1" applyFill="1" applyAlignment="1"/>
    <xf numFmtId="0" fontId="32" fillId="27" borderId="0" xfId="3" applyFont="1" applyFill="1" applyBorder="1" applyAlignment="1">
      <alignment wrapText="1"/>
    </xf>
    <xf numFmtId="0" fontId="13" fillId="27" borderId="0" xfId="3" applyFill="1" applyAlignment="1"/>
    <xf numFmtId="0" fontId="32" fillId="27" borderId="9" xfId="3" applyFont="1" applyFill="1" applyBorder="1" applyAlignment="1">
      <alignment wrapText="1"/>
    </xf>
    <xf numFmtId="0" fontId="13" fillId="27" borderId="0" xfId="3" applyFill="1" applyBorder="1" applyAlignment="1"/>
    <xf numFmtId="0" fontId="101" fillId="27" borderId="1" xfId="3" applyFont="1" applyFill="1" applyBorder="1" applyAlignment="1"/>
    <xf numFmtId="194" fontId="6" fillId="27" borderId="0" xfId="177" applyNumberFormat="1" applyFont="1" applyFill="1" applyBorder="1" applyAlignment="1"/>
    <xf numFmtId="193" fontId="6" fillId="27" borderId="0" xfId="3" applyNumberFormat="1" applyFont="1" applyFill="1" applyBorder="1" applyAlignment="1"/>
    <xf numFmtId="0" fontId="13" fillId="27" borderId="0" xfId="84" applyFont="1" applyFill="1" applyBorder="1" applyAlignment="1">
      <alignment horizontal="left"/>
    </xf>
    <xf numFmtId="0" fontId="6" fillId="27" borderId="0" xfId="3" applyFont="1" applyFill="1" applyBorder="1" applyAlignment="1"/>
    <xf numFmtId="193" fontId="116" fillId="27" borderId="8" xfId="180" applyNumberFormat="1" applyFont="1" applyFill="1" applyBorder="1" applyAlignment="1" applyProtection="1">
      <alignment vertical="center"/>
    </xf>
    <xf numFmtId="0" fontId="6" fillId="27" borderId="1" xfId="3" applyFont="1" applyFill="1" applyBorder="1" applyAlignment="1">
      <alignment horizontal="center"/>
    </xf>
    <xf numFmtId="192" fontId="6" fillId="27" borderId="1" xfId="3" applyNumberFormat="1" applyFont="1" applyFill="1" applyBorder="1" applyAlignment="1"/>
    <xf numFmtId="0" fontId="6" fillId="27" borderId="1" xfId="3" applyFont="1" applyFill="1" applyBorder="1" applyAlignment="1"/>
    <xf numFmtId="0" fontId="6" fillId="27" borderId="0" xfId="3" applyFont="1" applyFill="1" applyAlignment="1"/>
    <xf numFmtId="0" fontId="102" fillId="27" borderId="0" xfId="3" applyFont="1" applyFill="1" applyAlignment="1"/>
    <xf numFmtId="0" fontId="6" fillId="27" borderId="0" xfId="3" applyFont="1" applyFill="1" applyAlignment="1">
      <alignment horizontal="center"/>
    </xf>
    <xf numFmtId="2" fontId="13" fillId="27" borderId="0" xfId="180" applyNumberFormat="1" applyFont="1" applyFill="1"/>
    <xf numFmtId="0" fontId="13" fillId="27" borderId="0" xfId="235" applyFill="1"/>
    <xf numFmtId="2" fontId="13" fillId="27" borderId="0" xfId="627" applyNumberFormat="1" applyFont="1" applyFill="1" applyAlignment="1">
      <alignment horizontal="right"/>
    </xf>
    <xf numFmtId="1" fontId="13" fillId="0" borderId="0" xfId="3" applyNumberFormat="1" applyAlignment="1"/>
    <xf numFmtId="257" fontId="62" fillId="0" borderId="14" xfId="2" applyNumberFormat="1" applyFont="1" applyFill="1" applyBorder="1">
      <alignment horizontal="right" vertical="center"/>
    </xf>
    <xf numFmtId="257" fontId="62" fillId="0" borderId="0" xfId="2" applyNumberFormat="1" applyFont="1" applyFill="1" applyBorder="1">
      <alignment horizontal="right" vertical="center"/>
    </xf>
    <xf numFmtId="257" fontId="62" fillId="0" borderId="13" xfId="2" applyNumberFormat="1" applyFont="1" applyFill="1" applyBorder="1">
      <alignment horizontal="right" vertical="center"/>
    </xf>
    <xf numFmtId="257" fontId="62" fillId="0" borderId="6" xfId="2" applyNumberFormat="1" applyFont="1" applyFill="1" applyBorder="1">
      <alignment horizontal="right" vertical="center"/>
    </xf>
    <xf numFmtId="257" fontId="62" fillId="0" borderId="1" xfId="2" applyNumberFormat="1" applyFont="1" applyFill="1" applyBorder="1">
      <alignment horizontal="right" vertical="center"/>
    </xf>
    <xf numFmtId="257" fontId="62" fillId="18" borderId="5" xfId="2" applyNumberFormat="1" applyFont="1" applyFill="1" applyBorder="1">
      <alignment horizontal="right" vertical="center"/>
    </xf>
    <xf numFmtId="257" fontId="62" fillId="18" borderId="0" xfId="2" applyNumberFormat="1" applyFont="1" applyFill="1" applyBorder="1">
      <alignment horizontal="right" vertical="center"/>
    </xf>
    <xf numFmtId="257" fontId="62" fillId="18" borderId="17" xfId="2" applyNumberFormat="1" applyFont="1" applyFill="1" applyBorder="1">
      <alignment horizontal="right" vertical="center"/>
    </xf>
    <xf numFmtId="257" fontId="62" fillId="18" borderId="6" xfId="2" applyNumberFormat="1" applyFont="1" applyFill="1" applyBorder="1">
      <alignment horizontal="right" vertical="center"/>
    </xf>
    <xf numFmtId="257" fontId="63" fillId="18" borderId="0" xfId="2" applyNumberFormat="1" applyFont="1" applyFill="1" applyBorder="1">
      <alignment horizontal="right" vertical="center"/>
    </xf>
    <xf numFmtId="257" fontId="62" fillId="0" borderId="17" xfId="2" applyNumberFormat="1" applyFont="1" applyFill="1" applyBorder="1">
      <alignment horizontal="right" vertical="center"/>
    </xf>
    <xf numFmtId="257" fontId="62" fillId="18" borderId="0" xfId="14" applyNumberFormat="1" applyFont="1" applyFill="1">
      <alignment horizontal="right" vertical="center"/>
    </xf>
    <xf numFmtId="257" fontId="62" fillId="0" borderId="10" xfId="2" applyNumberFormat="1" applyFont="1" applyFill="1" applyBorder="1">
      <alignment horizontal="right" vertical="center"/>
    </xf>
    <xf numFmtId="257" fontId="62" fillId="0" borderId="2" xfId="2" applyNumberFormat="1" applyFont="1" applyFill="1" applyBorder="1">
      <alignment horizontal="right" vertical="center"/>
    </xf>
    <xf numFmtId="257" fontId="62" fillId="0" borderId="3" xfId="2" applyNumberFormat="1" applyFont="1" applyFill="1" applyBorder="1">
      <alignment horizontal="right" vertical="center"/>
    </xf>
    <xf numFmtId="257" fontId="62" fillId="0" borderId="4" xfId="2" applyNumberFormat="1" applyFont="1" applyFill="1" applyBorder="1">
      <alignment horizontal="right" vertical="center"/>
    </xf>
    <xf numFmtId="257" fontId="63" fillId="0" borderId="2" xfId="2" applyNumberFormat="1" applyFont="1" applyFill="1" applyBorder="1">
      <alignment horizontal="right" vertical="center"/>
    </xf>
    <xf numFmtId="257" fontId="63" fillId="0" borderId="1" xfId="2" applyNumberFormat="1" applyFont="1" applyFill="1" applyBorder="1">
      <alignment horizontal="right" vertical="center"/>
    </xf>
    <xf numFmtId="257" fontId="63" fillId="0" borderId="3" xfId="2" applyNumberFormat="1" applyFont="1" applyFill="1" applyBorder="1">
      <alignment horizontal="right" vertical="center"/>
    </xf>
    <xf numFmtId="257" fontId="63" fillId="0" borderId="10" xfId="2" applyNumberFormat="1" applyFont="1" applyFill="1" applyBorder="1">
      <alignment horizontal="right" vertical="center"/>
    </xf>
    <xf numFmtId="257" fontId="63" fillId="0" borderId="4" xfId="2" applyNumberFormat="1" applyFont="1" applyFill="1" applyBorder="1">
      <alignment horizontal="right" vertical="center"/>
    </xf>
    <xf numFmtId="257" fontId="62" fillId="18" borderId="5" xfId="14" applyNumberFormat="1" applyFont="1" applyFill="1" applyBorder="1">
      <alignment horizontal="right" vertical="center"/>
    </xf>
    <xf numFmtId="257" fontId="62" fillId="0" borderId="5" xfId="2" applyNumberFormat="1" applyFont="1" applyFill="1" applyBorder="1">
      <alignment horizontal="right" vertical="center"/>
    </xf>
    <xf numFmtId="257" fontId="63" fillId="18" borderId="17" xfId="2" applyNumberFormat="1" applyFont="1" applyFill="1" applyBorder="1">
      <alignment horizontal="right" vertical="center"/>
    </xf>
    <xf numFmtId="257" fontId="62" fillId="18" borderId="17" xfId="14" applyNumberFormat="1" applyFont="1" applyFill="1" applyBorder="1">
      <alignment horizontal="right" vertical="center"/>
    </xf>
    <xf numFmtId="257" fontId="62" fillId="18" borderId="4" xfId="2" applyNumberFormat="1" applyFont="1" applyFill="1" applyBorder="1">
      <alignment horizontal="right" vertical="center"/>
    </xf>
    <xf numFmtId="257" fontId="62" fillId="18" borderId="2" xfId="2" applyNumberFormat="1" applyFont="1" applyFill="1" applyBorder="1">
      <alignment horizontal="right" vertical="center"/>
    </xf>
    <xf numFmtId="257" fontId="62" fillId="18" borderId="3" xfId="17" applyNumberFormat="1" applyFont="1" applyFill="1" applyBorder="1">
      <alignment horizontal="right" vertical="center"/>
    </xf>
    <xf numFmtId="257" fontId="62" fillId="18" borderId="10" xfId="14" applyNumberFormat="1" applyFont="1" applyFill="1" applyBorder="1">
      <alignment horizontal="right" vertical="center"/>
    </xf>
    <xf numFmtId="257" fontId="62" fillId="18" borderId="10" xfId="2" applyNumberFormat="1" applyFont="1" applyFill="1" applyBorder="1">
      <alignment horizontal="right" vertical="center"/>
    </xf>
    <xf numFmtId="257" fontId="62" fillId="18" borderId="2" xfId="14" applyNumberFormat="1" applyFont="1" applyFill="1" applyBorder="1">
      <alignment horizontal="right" vertical="center"/>
    </xf>
    <xf numFmtId="257" fontId="62" fillId="18" borderId="14" xfId="2" applyNumberFormat="1" applyFont="1" applyFill="1" applyBorder="1">
      <alignment horizontal="right" vertical="center"/>
    </xf>
    <xf numFmtId="257" fontId="62" fillId="18" borderId="11" xfId="2" applyNumberFormat="1" applyFont="1" applyFill="1" applyBorder="1">
      <alignment horizontal="right" vertical="center"/>
    </xf>
    <xf numFmtId="257" fontId="62" fillId="0" borderId="12" xfId="2" applyNumberFormat="1" applyFont="1" applyFill="1" applyBorder="1">
      <alignment horizontal="right" vertical="center"/>
    </xf>
    <xf numFmtId="257" fontId="62" fillId="18" borderId="3" xfId="2" applyNumberFormat="1" applyFont="1" applyFill="1" applyBorder="1">
      <alignment horizontal="right" vertical="center"/>
    </xf>
    <xf numFmtId="257" fontId="62" fillId="18" borderId="13" xfId="14" applyNumberFormat="1" applyFont="1" applyFill="1" applyBorder="1">
      <alignment horizontal="right" vertical="center"/>
    </xf>
    <xf numFmtId="257" fontId="62" fillId="18" borderId="14" xfId="14" applyNumberFormat="1" applyFont="1" applyFill="1" applyBorder="1">
      <alignment horizontal="right" vertical="center"/>
    </xf>
    <xf numFmtId="257" fontId="62" fillId="18" borderId="1" xfId="2" applyNumberFormat="1" applyFont="1" applyFill="1" applyBorder="1">
      <alignment horizontal="right" vertical="center"/>
    </xf>
    <xf numFmtId="257" fontId="63" fillId="18" borderId="3" xfId="2" applyNumberFormat="1" applyFont="1" applyFill="1" applyBorder="1">
      <alignment horizontal="right" vertical="center"/>
    </xf>
    <xf numFmtId="257" fontId="63" fillId="18" borderId="2" xfId="2" applyNumberFormat="1" applyFont="1" applyFill="1" applyBorder="1">
      <alignment horizontal="right" vertical="center"/>
    </xf>
    <xf numFmtId="257" fontId="63" fillId="18" borderId="4" xfId="2" applyNumberFormat="1" applyFont="1" applyFill="1" applyBorder="1">
      <alignment horizontal="right" vertical="center"/>
    </xf>
    <xf numFmtId="257" fontId="62" fillId="18" borderId="7" xfId="2" applyNumberFormat="1" applyFont="1" applyFill="1" applyBorder="1">
      <alignment horizontal="right" vertical="center"/>
    </xf>
    <xf numFmtId="257" fontId="62" fillId="18" borderId="1" xfId="14" applyNumberFormat="1" applyFont="1" applyFill="1" applyBorder="1">
      <alignment horizontal="right" vertical="center"/>
    </xf>
    <xf numFmtId="257" fontId="62" fillId="18" borderId="4" xfId="14" applyNumberFormat="1" applyFont="1" applyFill="1" applyBorder="1">
      <alignment horizontal="right" vertical="center"/>
    </xf>
    <xf numFmtId="257" fontId="63" fillId="18" borderId="10" xfId="2" applyNumberFormat="1" applyFont="1" applyFill="1" applyBorder="1">
      <alignment horizontal="right" vertical="center"/>
    </xf>
    <xf numFmtId="257" fontId="62" fillId="18" borderId="10" xfId="19" applyNumberFormat="1" applyFont="1" applyFill="1" applyBorder="1">
      <alignment horizontal="right" vertical="center"/>
    </xf>
    <xf numFmtId="257" fontId="39" fillId="0" borderId="13" xfId="2" applyNumberFormat="1" applyFont="1" applyFill="1" applyBorder="1">
      <alignment horizontal="right" vertical="center"/>
    </xf>
    <xf numFmtId="257" fontId="56" fillId="0" borderId="14" xfId="2" applyNumberFormat="1" applyFont="1" applyFill="1" applyBorder="1">
      <alignment horizontal="right" vertical="center"/>
    </xf>
    <xf numFmtId="257" fontId="39" fillId="0" borderId="14" xfId="2" applyNumberFormat="1" applyFont="1" applyFill="1" applyBorder="1">
      <alignment horizontal="right" vertical="center"/>
    </xf>
    <xf numFmtId="196" fontId="6" fillId="0" borderId="6" xfId="1" applyNumberFormat="1" applyFont="1" applyFill="1" applyBorder="1" applyAlignment="1"/>
    <xf numFmtId="185" fontId="51" fillId="0" borderId="0" xfId="1" applyNumberFormat="1" applyFont="1" applyFill="1" applyBorder="1" applyAlignment="1">
      <alignment horizontal="right"/>
    </xf>
    <xf numFmtId="185" fontId="6" fillId="0" borderId="0" xfId="1" applyNumberFormat="1" applyFont="1" applyFill="1" applyBorder="1" applyAlignment="1"/>
    <xf numFmtId="195" fontId="6" fillId="0" borderId="6" xfId="85" applyNumberFormat="1" applyFont="1" applyFill="1" applyBorder="1" applyAlignment="1">
      <alignment horizontal="center"/>
    </xf>
    <xf numFmtId="185" fontId="6" fillId="0" borderId="5" xfId="1" applyNumberFormat="1" applyFont="1" applyFill="1" applyBorder="1" applyAlignment="1"/>
    <xf numFmtId="185" fontId="6" fillId="0" borderId="0" xfId="1" applyNumberFormat="1" applyFont="1" applyFill="1" applyBorder="1" applyAlignment="1"/>
    <xf numFmtId="185" fontId="6" fillId="0" borderId="5" xfId="1" applyNumberFormat="1" applyFont="1" applyFill="1" applyBorder="1" applyAlignment="1"/>
    <xf numFmtId="0" fontId="6" fillId="0" borderId="6" xfId="3" applyFont="1" applyFill="1" applyBorder="1" applyAlignment="1">
      <alignment horizontal="center"/>
    </xf>
    <xf numFmtId="0" fontId="13" fillId="0" borderId="0" xfId="3" applyFill="1" applyAlignment="1"/>
    <xf numFmtId="185" fontId="6" fillId="0" borderId="0" xfId="1" applyNumberFormat="1" applyFont="1" applyFill="1" applyBorder="1" applyAlignment="1"/>
    <xf numFmtId="0" fontId="0" fillId="0" borderId="0" xfId="0"/>
    <xf numFmtId="185" fontId="6" fillId="0" borderId="0" xfId="1" applyNumberFormat="1" applyFont="1" applyFill="1" applyBorder="1" applyAlignment="1"/>
    <xf numFmtId="0" fontId="30" fillId="0" borderId="0" xfId="50" applyAlignment="1"/>
    <xf numFmtId="185" fontId="6" fillId="0" borderId="0" xfId="1" applyNumberFormat="1" applyFont="1" applyFill="1" applyBorder="1" applyAlignment="1">
      <alignment horizontal="right"/>
    </xf>
    <xf numFmtId="195" fontId="6" fillId="0" borderId="6" xfId="85" applyNumberFormat="1" applyFont="1" applyFill="1" applyBorder="1" applyAlignment="1">
      <alignment horizontal="center"/>
    </xf>
    <xf numFmtId="185" fontId="51" fillId="0" borderId="5" xfId="1" applyNumberFormat="1" applyFont="1" applyFill="1" applyBorder="1" applyAlignment="1"/>
    <xf numFmtId="185" fontId="51" fillId="0" borderId="0" xfId="1" applyNumberFormat="1" applyFont="1" applyFill="1" applyBorder="1" applyAlignment="1"/>
    <xf numFmtId="185" fontId="6" fillId="0" borderId="0" xfId="1" applyNumberFormat="1" applyFont="1" applyFill="1" applyBorder="1" applyAlignment="1"/>
    <xf numFmtId="0" fontId="30" fillId="0" borderId="0" xfId="50" applyAlignment="1"/>
    <xf numFmtId="185" fontId="6" fillId="0" borderId="0" xfId="1" applyNumberFormat="1" applyFont="1" applyFill="1" applyBorder="1" applyAlignment="1">
      <alignment horizontal="right"/>
    </xf>
    <xf numFmtId="195" fontId="6" fillId="0" borderId="6" xfId="85" applyNumberFormat="1" applyFont="1" applyFill="1" applyBorder="1" applyAlignment="1">
      <alignment horizontal="center"/>
    </xf>
    <xf numFmtId="185" fontId="6" fillId="0" borderId="5" xfId="1" applyNumberFormat="1" applyFont="1" applyFill="1" applyBorder="1" applyAlignment="1"/>
    <xf numFmtId="185" fontId="6" fillId="0" borderId="0" xfId="1" quotePrefix="1" applyNumberFormat="1" applyFont="1" applyFill="1" applyBorder="1" applyAlignment="1">
      <alignment horizontal="right"/>
    </xf>
    <xf numFmtId="185" fontId="6" fillId="0" borderId="0" xfId="1" applyNumberFormat="1" applyFont="1" applyFill="1" applyBorder="1" applyAlignment="1"/>
    <xf numFmtId="185" fontId="6" fillId="0" borderId="1" xfId="1" applyNumberFormat="1" applyFont="1" applyFill="1" applyBorder="1" applyAlignment="1"/>
    <xf numFmtId="185" fontId="5" fillId="0" borderId="0" xfId="1" applyNumberFormat="1" applyFont="1" applyFill="1" applyBorder="1" applyAlignment="1"/>
    <xf numFmtId="185" fontId="6" fillId="0" borderId="0" xfId="1" applyNumberFormat="1" applyFont="1" applyFill="1" applyBorder="1" applyAlignment="1"/>
    <xf numFmtId="185" fontId="5" fillId="0" borderId="1" xfId="1" applyNumberFormat="1" applyFont="1" applyFill="1" applyBorder="1" applyAlignment="1"/>
    <xf numFmtId="185" fontId="6" fillId="0" borderId="0" xfId="1" applyNumberFormat="1" applyFont="1" applyFill="1" applyBorder="1" applyAlignment="1"/>
    <xf numFmtId="181" fontId="6" fillId="0" borderId="0" xfId="46" applyNumberFormat="1" applyFont="1" applyFill="1" applyBorder="1" applyAlignment="1">
      <alignment horizontal="right"/>
    </xf>
    <xf numFmtId="185" fontId="5" fillId="0" borderId="1" xfId="1" applyNumberFormat="1" applyFont="1" applyFill="1" applyBorder="1" applyAlignment="1"/>
    <xf numFmtId="0" fontId="1" fillId="0" borderId="0" xfId="1" applyFill="1" applyAlignment="1"/>
    <xf numFmtId="185" fontId="6" fillId="0" borderId="0" xfId="1" applyNumberFormat="1" applyFont="1" applyFill="1" applyBorder="1" applyAlignment="1"/>
    <xf numFmtId="185" fontId="26" fillId="0" borderId="0" xfId="46" applyNumberFormat="1" applyFill="1" applyAlignment="1"/>
    <xf numFmtId="185" fontId="6" fillId="0" borderId="1" xfId="1" applyNumberFormat="1" applyFont="1" applyFill="1" applyBorder="1" applyAlignment="1"/>
    <xf numFmtId="195" fontId="6" fillId="0" borderId="6" xfId="85" applyNumberFormat="1" applyFont="1" applyFill="1" applyBorder="1" applyAlignment="1">
      <alignment horizontal="center"/>
    </xf>
    <xf numFmtId="185" fontId="6" fillId="0" borderId="5" xfId="1" applyNumberFormat="1" applyFont="1" applyFill="1" applyBorder="1" applyAlignment="1"/>
    <xf numFmtId="185" fontId="5" fillId="0" borderId="0" xfId="1" applyNumberFormat="1" applyFont="1" applyFill="1" applyBorder="1" applyAlignment="1"/>
    <xf numFmtId="0" fontId="26" fillId="0" borderId="0" xfId="46" applyFill="1" applyAlignment="1"/>
    <xf numFmtId="0" fontId="0" fillId="0" borderId="0" xfId="0" applyAlignment="1"/>
    <xf numFmtId="195" fontId="6" fillId="0" borderId="0" xfId="85" applyNumberFormat="1" applyFont="1" applyFill="1" applyBorder="1" applyAlignment="1">
      <alignment horizontal="center"/>
    </xf>
    <xf numFmtId="185" fontId="6" fillId="0" borderId="0" xfId="1" applyNumberFormat="1" applyFont="1" applyFill="1" applyBorder="1" applyAlignment="1"/>
    <xf numFmtId="181" fontId="6" fillId="0" borderId="0" xfId="46" applyNumberFormat="1" applyFont="1" applyFill="1" applyBorder="1" applyAlignment="1"/>
    <xf numFmtId="185" fontId="26" fillId="0" borderId="0" xfId="46" applyNumberFormat="1" applyFill="1" applyAlignment="1"/>
    <xf numFmtId="185" fontId="6" fillId="0" borderId="1" xfId="1" applyNumberFormat="1" applyFont="1" applyFill="1" applyBorder="1" applyAlignment="1"/>
    <xf numFmtId="185" fontId="5" fillId="0" borderId="0" xfId="1" applyNumberFormat="1" applyFont="1" applyFill="1" applyBorder="1" applyAlignment="1">
      <alignment horizontal="right"/>
    </xf>
    <xf numFmtId="185" fontId="6" fillId="0" borderId="0" xfId="1" applyNumberFormat="1" applyFont="1" applyFill="1" applyBorder="1" applyAlignment="1">
      <alignment horizontal="right"/>
    </xf>
    <xf numFmtId="195" fontId="6" fillId="0" borderId="6" xfId="85" applyNumberFormat="1" applyFont="1" applyFill="1" applyBorder="1" applyAlignment="1">
      <alignment horizontal="center"/>
    </xf>
    <xf numFmtId="185" fontId="6" fillId="0" borderId="5" xfId="1" applyNumberFormat="1" applyFont="1" applyFill="1" applyBorder="1" applyAlignment="1"/>
    <xf numFmtId="181" fontId="6" fillId="0" borderId="0" xfId="1" applyNumberFormat="1" applyFont="1" applyFill="1" applyBorder="1" applyAlignment="1"/>
    <xf numFmtId="185" fontId="5" fillId="0" borderId="0" xfId="1" applyNumberFormat="1" applyFont="1" applyFill="1" applyBorder="1" applyAlignment="1"/>
    <xf numFmtId="0" fontId="15" fillId="0" borderId="0" xfId="46" applyFont="1" applyFill="1" applyAlignment="1"/>
    <xf numFmtId="185" fontId="6" fillId="0" borderId="0" xfId="46" applyNumberFormat="1" applyFont="1" applyFill="1" applyBorder="1" applyAlignment="1">
      <alignment horizontal="right"/>
    </xf>
    <xf numFmtId="181" fontId="5" fillId="0" borderId="0" xfId="1" applyNumberFormat="1" applyFont="1" applyFill="1" applyBorder="1" applyAlignment="1"/>
    <xf numFmtId="185" fontId="51" fillId="0" borderId="5" xfId="1" applyNumberFormat="1" applyFont="1" applyFill="1" applyBorder="1" applyAlignment="1"/>
    <xf numFmtId="185" fontId="51" fillId="0" borderId="0" xfId="1" applyNumberFormat="1" applyFont="1" applyFill="1" applyBorder="1" applyAlignment="1"/>
    <xf numFmtId="3" fontId="6" fillId="0" borderId="0" xfId="141" applyNumberFormat="1" applyFont="1"/>
    <xf numFmtId="3" fontId="6" fillId="0" borderId="0" xfId="141" applyNumberFormat="1" applyFont="1" applyFill="1" applyBorder="1"/>
    <xf numFmtId="254" fontId="6" fillId="0" borderId="0" xfId="141" applyNumberFormat="1" applyFont="1" applyFill="1" applyBorder="1"/>
    <xf numFmtId="0" fontId="6" fillId="0" borderId="0" xfId="141" applyFont="1" applyFill="1" applyBorder="1"/>
    <xf numFmtId="0" fontId="6" fillId="0" borderId="0" xfId="141" applyFont="1" applyFill="1"/>
    <xf numFmtId="169" fontId="6" fillId="0" borderId="1" xfId="1" applyNumberFormat="1" applyFont="1" applyFill="1" applyBorder="1" applyAlignment="1"/>
    <xf numFmtId="169" fontId="6" fillId="0" borderId="0" xfId="1" applyNumberFormat="1" applyFont="1" applyFill="1" applyBorder="1" applyAlignment="1"/>
    <xf numFmtId="185" fontId="6" fillId="0" borderId="5" xfId="1" quotePrefix="1" applyNumberFormat="1" applyFont="1" applyFill="1" applyBorder="1" applyAlignment="1"/>
    <xf numFmtId="185" fontId="5" fillId="0" borderId="5" xfId="1" applyNumberFormat="1" applyFont="1" applyFill="1" applyBorder="1" applyAlignment="1"/>
    <xf numFmtId="169" fontId="5" fillId="0" borderId="0" xfId="1" applyNumberFormat="1" applyFont="1" applyFill="1" applyBorder="1" applyAlignment="1"/>
    <xf numFmtId="185" fontId="5" fillId="0" borderId="14" xfId="1" applyNumberFormat="1" applyFont="1" applyFill="1" applyBorder="1" applyAlignment="1"/>
    <xf numFmtId="196" fontId="6" fillId="0" borderId="0" xfId="1" applyNumberFormat="1" applyFont="1" applyFill="1" applyBorder="1" applyAlignment="1">
      <alignment horizontal="right"/>
    </xf>
    <xf numFmtId="185" fontId="6" fillId="0" borderId="0" xfId="1" applyNumberFormat="1" applyFont="1" applyFill="1" applyBorder="1" applyAlignment="1"/>
    <xf numFmtId="196" fontId="6" fillId="0" borderId="0" xfId="1" applyNumberFormat="1" applyFont="1" applyFill="1" applyBorder="1" applyAlignment="1"/>
    <xf numFmtId="0" fontId="13" fillId="0" borderId="0" xfId="0" applyFont="1" applyAlignment="1">
      <alignment horizontal="left" vertical="center"/>
    </xf>
    <xf numFmtId="0" fontId="62" fillId="0" borderId="0" xfId="0" applyFont="1" applyAlignment="1">
      <alignment horizontal="left" vertical="center" wrapText="1"/>
    </xf>
    <xf numFmtId="185" fontId="5" fillId="0" borderId="1" xfId="1" applyNumberFormat="1" applyFont="1" applyFill="1" applyBorder="1" applyAlignment="1">
      <alignment horizontal="right"/>
    </xf>
    <xf numFmtId="185" fontId="6" fillId="0" borderId="14" xfId="1" applyNumberFormat="1" applyFont="1" applyFill="1" applyBorder="1" applyAlignment="1"/>
    <xf numFmtId="185" fontId="6" fillId="0" borderId="5" xfId="1" applyNumberFormat="1" applyFont="1" applyFill="1" applyBorder="1" applyAlignment="1"/>
    <xf numFmtId="196" fontId="5" fillId="0" borderId="0" xfId="1" applyNumberFormat="1" applyFont="1" applyFill="1" applyBorder="1" applyAlignment="1"/>
    <xf numFmtId="255" fontId="13" fillId="0" borderId="0" xfId="3" applyNumberFormat="1" applyFill="1" applyAlignment="1"/>
    <xf numFmtId="259" fontId="29" fillId="0" borderId="0" xfId="833" applyNumberFormat="1" applyFont="1" applyFill="1" applyAlignment="1"/>
    <xf numFmtId="3" fontId="30" fillId="0" borderId="0" xfId="50" applyNumberFormat="1" applyAlignment="1"/>
    <xf numFmtId="260" fontId="6" fillId="0" borderId="0" xfId="1" applyNumberFormat="1" applyFont="1" applyFill="1" applyBorder="1" applyAlignment="1"/>
    <xf numFmtId="171" fontId="30" fillId="0" borderId="0" xfId="50" applyNumberFormat="1" applyAlignment="1"/>
    <xf numFmtId="261" fontId="30" fillId="0" borderId="0" xfId="833" applyNumberFormat="1" applyFont="1" applyAlignment="1"/>
    <xf numFmtId="0" fontId="4" fillId="0" borderId="6" xfId="46" applyFont="1" applyBorder="1" applyAlignment="1"/>
    <xf numFmtId="0" fontId="157" fillId="0" borderId="0" xfId="3" applyFont="1" applyFill="1" applyAlignment="1"/>
    <xf numFmtId="0" fontId="157" fillId="0" borderId="0" xfId="3" applyFont="1" applyFill="1" applyBorder="1" applyAlignment="1"/>
    <xf numFmtId="0" fontId="13" fillId="0" borderId="0" xfId="3" applyFill="1" applyAlignment="1">
      <alignment vertical="top"/>
    </xf>
    <xf numFmtId="196" fontId="6" fillId="0" borderId="1" xfId="1" applyNumberFormat="1" applyFont="1" applyFill="1" applyBorder="1" applyAlignment="1"/>
    <xf numFmtId="196" fontId="113" fillId="0" borderId="0" xfId="1" applyNumberFormat="1" applyFont="1" applyFill="1" applyBorder="1" applyAlignment="1"/>
    <xf numFmtId="262" fontId="6" fillId="0" borderId="0" xfId="1" applyNumberFormat="1" applyFont="1" applyFill="1" applyBorder="1" applyAlignment="1"/>
    <xf numFmtId="164" fontId="26" fillId="0" borderId="0" xfId="833" applyFont="1" applyAlignment="1"/>
    <xf numFmtId="263" fontId="13" fillId="0" borderId="0" xfId="833" applyNumberFormat="1" applyFont="1" applyFill="1" applyAlignment="1"/>
    <xf numFmtId="264" fontId="0" fillId="0" borderId="0" xfId="0" applyNumberFormat="1"/>
    <xf numFmtId="265" fontId="26" fillId="0" borderId="0" xfId="833" applyNumberFormat="1" applyFont="1" applyAlignment="1"/>
    <xf numFmtId="164" fontId="15" fillId="0" borderId="0" xfId="833" applyFont="1" applyFill="1" applyAlignment="1"/>
    <xf numFmtId="164" fontId="1" fillId="0" borderId="0" xfId="833" applyFont="1" applyFill="1" applyAlignment="1"/>
    <xf numFmtId="265" fontId="12" fillId="0" borderId="0" xfId="833" applyNumberFormat="1" applyFont="1" applyAlignment="1">
      <alignment horizontal="left" vertical="center" wrapText="1"/>
    </xf>
    <xf numFmtId="185" fontId="26" fillId="0" borderId="0" xfId="46" applyNumberFormat="1" applyAlignment="1"/>
    <xf numFmtId="255" fontId="26" fillId="0" borderId="0" xfId="46" applyNumberFormat="1" applyAlignment="1"/>
    <xf numFmtId="185" fontId="6" fillId="0" borderId="0" xfId="1" applyNumberFormat="1" applyFont="1" applyFill="1" applyBorder="1" applyAlignment="1"/>
    <xf numFmtId="185" fontId="6" fillId="0" borderId="0" xfId="1" applyNumberFormat="1" applyFont="1" applyFill="1" applyBorder="1" applyAlignment="1">
      <alignment horizontal="right"/>
    </xf>
    <xf numFmtId="185" fontId="6" fillId="0" borderId="5" xfId="1" applyNumberFormat="1" applyFont="1" applyFill="1" applyBorder="1" applyAlignment="1"/>
    <xf numFmtId="185" fontId="1" fillId="0" borderId="0" xfId="1" applyNumberFormat="1" applyFill="1" applyAlignment="1"/>
    <xf numFmtId="0" fontId="158" fillId="0" borderId="0" xfId="1" applyFont="1" applyFill="1" applyAlignment="1"/>
    <xf numFmtId="0" fontId="13" fillId="0" borderId="0" xfId="3" applyFill="1" applyAlignment="1"/>
    <xf numFmtId="185" fontId="6" fillId="0" borderId="0" xfId="1" applyNumberFormat="1" applyFont="1" applyFill="1" applyBorder="1" applyAlignment="1"/>
    <xf numFmtId="185" fontId="26" fillId="0" borderId="0" xfId="46" applyNumberFormat="1" applyFill="1" applyAlignment="1"/>
    <xf numFmtId="185" fontId="6" fillId="0" borderId="0" xfId="1" applyNumberFormat="1" applyFont="1" applyFill="1" applyBorder="1" applyAlignment="1">
      <alignment horizontal="right"/>
    </xf>
    <xf numFmtId="185" fontId="6" fillId="0" borderId="5" xfId="1" applyNumberFormat="1" applyFont="1" applyFill="1" applyBorder="1" applyAlignment="1"/>
    <xf numFmtId="185" fontId="15" fillId="0" borderId="0" xfId="1" applyNumberFormat="1" applyFont="1" applyFill="1" applyAlignment="1"/>
    <xf numFmtId="185" fontId="5" fillId="0" borderId="1" xfId="1" applyNumberFormat="1" applyFont="1" applyFill="1" applyBorder="1" applyAlignment="1"/>
    <xf numFmtId="186" fontId="6" fillId="0" borderId="0" xfId="1" applyNumberFormat="1" applyFont="1" applyFill="1" applyBorder="1" applyAlignment="1">
      <alignment horizontal="right"/>
    </xf>
    <xf numFmtId="260" fontId="30" fillId="0" borderId="0" xfId="50" applyNumberFormat="1" applyAlignment="1"/>
    <xf numFmtId="2" fontId="30" fillId="0" borderId="0" xfId="50" applyNumberFormat="1" applyAlignment="1"/>
    <xf numFmtId="265" fontId="6" fillId="0" borderId="0" xfId="833" applyNumberFormat="1" applyFont="1" applyFill="1" applyBorder="1" applyAlignment="1"/>
    <xf numFmtId="267" fontId="39" fillId="0" borderId="0" xfId="2" applyNumberFormat="1" applyFont="1" applyBorder="1">
      <alignment horizontal="right" vertical="center"/>
    </xf>
    <xf numFmtId="267" fontId="39" fillId="0" borderId="0" xfId="2" applyNumberFormat="1" applyFont="1" applyFill="1" applyBorder="1">
      <alignment horizontal="right" vertical="center"/>
    </xf>
    <xf numFmtId="267" fontId="39" fillId="0" borderId="2" xfId="2" applyNumberFormat="1" applyFont="1" applyBorder="1">
      <alignment horizontal="right" vertical="center"/>
    </xf>
    <xf numFmtId="267" fontId="12" fillId="2" borderId="14" xfId="14" applyNumberFormat="1" applyFont="1" applyBorder="1">
      <alignment horizontal="right" vertical="center"/>
    </xf>
    <xf numFmtId="267" fontId="12" fillId="2" borderId="0" xfId="14" applyNumberFormat="1" applyFont="1" applyBorder="1">
      <alignment horizontal="right" vertical="center"/>
    </xf>
    <xf numFmtId="267" fontId="39" fillId="2" borderId="6" xfId="2" applyNumberFormat="1" applyFont="1" applyFill="1" applyBorder="1">
      <alignment horizontal="right" vertical="center"/>
    </xf>
    <xf numFmtId="267" fontId="12" fillId="2" borderId="0" xfId="14" applyNumberFormat="1" applyFont="1">
      <alignment horizontal="right" vertical="center"/>
    </xf>
    <xf numFmtId="267" fontId="39" fillId="2" borderId="0" xfId="2" applyNumberFormat="1" applyFont="1" applyFill="1" applyBorder="1">
      <alignment horizontal="right" vertical="center"/>
    </xf>
    <xf numFmtId="267" fontId="39" fillId="2" borderId="11" xfId="2" applyNumberFormat="1" applyFont="1" applyFill="1" applyBorder="1">
      <alignment horizontal="right" vertical="center"/>
    </xf>
    <xf numFmtId="267" fontId="39" fillId="0" borderId="11" xfId="2" applyNumberFormat="1" applyFont="1" applyBorder="1">
      <alignment horizontal="right" vertical="center"/>
    </xf>
    <xf numFmtId="267" fontId="39" fillId="0" borderId="6" xfId="2" applyNumberFormat="1" applyFont="1" applyBorder="1">
      <alignment horizontal="right" vertical="center"/>
    </xf>
    <xf numFmtId="267" fontId="39" fillId="0" borderId="6" xfId="2" applyNumberFormat="1" applyFont="1" applyFill="1" applyBorder="1">
      <alignment horizontal="right" vertical="center"/>
    </xf>
    <xf numFmtId="267" fontId="39" fillId="0" borderId="10" xfId="2" applyNumberFormat="1" applyFont="1" applyBorder="1" applyAlignment="1">
      <alignment vertical="center"/>
    </xf>
    <xf numFmtId="267" fontId="39" fillId="0" borderId="2" xfId="2" applyNumberFormat="1" applyFont="1" applyFill="1" applyBorder="1">
      <alignment horizontal="right" vertical="center"/>
    </xf>
    <xf numFmtId="267" fontId="39" fillId="0" borderId="4" xfId="2" applyNumberFormat="1" applyFont="1" applyBorder="1">
      <alignment horizontal="right" vertical="center"/>
    </xf>
    <xf numFmtId="267" fontId="39" fillId="0" borderId="10" xfId="2" applyNumberFormat="1" applyFont="1" applyBorder="1">
      <alignment horizontal="right" vertical="center"/>
    </xf>
    <xf numFmtId="267" fontId="39" fillId="2" borderId="4" xfId="2" applyNumberFormat="1" applyFont="1" applyFill="1" applyBorder="1">
      <alignment horizontal="right" vertical="center"/>
    </xf>
    <xf numFmtId="267" fontId="39" fillId="2" borderId="2" xfId="2" applyNumberFormat="1" applyFont="1" applyFill="1" applyBorder="1">
      <alignment horizontal="right" vertical="center"/>
    </xf>
    <xf numFmtId="267" fontId="39" fillId="0" borderId="5" xfId="2" applyNumberFormat="1" applyFont="1" applyFill="1" applyBorder="1">
      <alignment horizontal="right" vertical="center"/>
    </xf>
    <xf numFmtId="267" fontId="39" fillId="0" borderId="5" xfId="2" applyNumberFormat="1" applyFont="1" applyBorder="1">
      <alignment horizontal="right" vertical="center"/>
    </xf>
    <xf numFmtId="267" fontId="39" fillId="2" borderId="7" xfId="2" applyNumberFormat="1" applyFont="1" applyFill="1" applyBorder="1">
      <alignment horizontal="right" vertical="center"/>
    </xf>
    <xf numFmtId="267" fontId="56" fillId="0" borderId="10" xfId="2" applyNumberFormat="1" applyFont="1" applyBorder="1">
      <alignment horizontal="right" vertical="center"/>
    </xf>
    <xf numFmtId="267" fontId="56" fillId="0" borderId="2" xfId="2" applyNumberFormat="1" applyFont="1" applyFill="1" applyBorder="1">
      <alignment horizontal="right" vertical="center"/>
    </xf>
    <xf numFmtId="267" fontId="56" fillId="0" borderId="4" xfId="2" applyNumberFormat="1" applyFont="1" applyBorder="1">
      <alignment horizontal="right" vertical="center"/>
    </xf>
    <xf numFmtId="267" fontId="56" fillId="0" borderId="2" xfId="2" applyNumberFormat="1" applyFont="1" applyBorder="1">
      <alignment horizontal="right" vertical="center"/>
    </xf>
    <xf numFmtId="267" fontId="56" fillId="2" borderId="2" xfId="2" applyNumberFormat="1" applyFont="1" applyFill="1" applyBorder="1">
      <alignment horizontal="right" vertical="center"/>
    </xf>
    <xf numFmtId="267" fontId="12" fillId="0" borderId="0" xfId="14" applyNumberFormat="1" applyFont="1" applyFill="1">
      <alignment horizontal="right" vertical="center"/>
    </xf>
    <xf numFmtId="267" fontId="12" fillId="0" borderId="9" xfId="14" applyNumberFormat="1" applyFont="1" applyFill="1" applyBorder="1">
      <alignment horizontal="right" vertical="center"/>
    </xf>
    <xf numFmtId="267" fontId="39" fillId="0" borderId="10" xfId="2" applyNumberFormat="1" applyFont="1" applyFill="1" applyBorder="1">
      <alignment horizontal="right" vertical="center"/>
    </xf>
    <xf numFmtId="267" fontId="12" fillId="0" borderId="2" xfId="14" applyNumberFormat="1" applyFont="1" applyFill="1" applyBorder="1">
      <alignment horizontal="right" vertical="center"/>
    </xf>
    <xf numFmtId="267" fontId="39" fillId="0" borderId="4" xfId="2" applyNumberFormat="1" applyFont="1" applyFill="1" applyBorder="1">
      <alignment horizontal="right" vertical="center"/>
    </xf>
    <xf numFmtId="267" fontId="12" fillId="2" borderId="10" xfId="17" applyNumberFormat="1" applyFont="1" applyBorder="1">
      <alignment horizontal="right" vertical="center"/>
    </xf>
    <xf numFmtId="267" fontId="12" fillId="2" borderId="2" xfId="14" applyNumberFormat="1" applyFont="1" applyBorder="1">
      <alignment horizontal="right" vertical="center"/>
    </xf>
    <xf numFmtId="267" fontId="39" fillId="2" borderId="10" xfId="2" applyNumberFormat="1" applyFont="1" applyFill="1" applyBorder="1">
      <alignment horizontal="right" vertical="center"/>
    </xf>
    <xf numFmtId="267" fontId="12" fillId="2" borderId="1" xfId="14" applyNumberFormat="1" applyFont="1" applyBorder="1">
      <alignment horizontal="right" vertical="center"/>
    </xf>
    <xf numFmtId="267" fontId="39" fillId="2" borderId="1" xfId="2" applyNumberFormat="1" applyFont="1" applyFill="1" applyBorder="1">
      <alignment horizontal="right" vertical="center"/>
    </xf>
    <xf numFmtId="267" fontId="39" fillId="0" borderId="11" xfId="2" applyNumberFormat="1" applyFont="1" applyFill="1" applyBorder="1">
      <alignment horizontal="right" vertical="center"/>
    </xf>
    <xf numFmtId="267" fontId="39" fillId="0" borderId="1" xfId="2" applyNumberFormat="1" applyFont="1" applyFill="1" applyBorder="1">
      <alignment horizontal="right" vertical="center"/>
    </xf>
    <xf numFmtId="267" fontId="39" fillId="0" borderId="1" xfId="2" applyNumberFormat="1" applyFont="1" applyBorder="1">
      <alignment horizontal="right" vertical="center"/>
    </xf>
    <xf numFmtId="197" fontId="39" fillId="2" borderId="9" xfId="2" applyNumberFormat="1" applyFont="1" applyFill="1" applyBorder="1">
      <alignment horizontal="right" vertical="center"/>
    </xf>
    <xf numFmtId="197" fontId="39" fillId="0" borderId="2" xfId="2" applyNumberFormat="1" applyFont="1" applyFill="1" applyBorder="1">
      <alignment horizontal="right" vertical="center"/>
    </xf>
    <xf numFmtId="197" fontId="39" fillId="2" borderId="2" xfId="2" applyNumberFormat="1" applyFont="1" applyFill="1" applyBorder="1">
      <alignment horizontal="right" vertical="center"/>
    </xf>
    <xf numFmtId="267" fontId="12" fillId="2" borderId="2" xfId="17" applyNumberFormat="1" applyFont="1" applyBorder="1">
      <alignment horizontal="right" vertical="center"/>
    </xf>
    <xf numFmtId="267" fontId="12" fillId="2" borderId="4" xfId="14" applyNumberFormat="1" applyFont="1" applyBorder="1">
      <alignment horizontal="right" vertical="center"/>
    </xf>
    <xf numFmtId="267" fontId="39" fillId="2" borderId="9" xfId="2" applyNumberFormat="1" applyFont="1" applyFill="1" applyBorder="1">
      <alignment horizontal="right" vertical="center"/>
    </xf>
    <xf numFmtId="267" fontId="56" fillId="0" borderId="4" xfId="2" applyNumberFormat="1" applyFont="1" applyFill="1" applyBorder="1">
      <alignment horizontal="right" vertical="center"/>
    </xf>
    <xf numFmtId="267" fontId="56" fillId="2" borderId="2" xfId="14" applyNumberFormat="1" applyFont="1" applyBorder="1">
      <alignment horizontal="right" vertical="center"/>
    </xf>
    <xf numFmtId="267" fontId="60" fillId="2" borderId="2" xfId="2" applyNumberFormat="1" applyFont="1" applyFill="1" applyBorder="1">
      <alignment horizontal="right" vertical="center"/>
    </xf>
    <xf numFmtId="267" fontId="12" fillId="2" borderId="10" xfId="14" applyNumberFormat="1" applyFont="1" applyBorder="1">
      <alignment horizontal="right" vertical="center"/>
    </xf>
    <xf numFmtId="267" fontId="12" fillId="2" borderId="0" xfId="19" applyNumberFormat="1" applyFont="1" applyBorder="1">
      <alignment horizontal="right" vertical="center"/>
    </xf>
    <xf numFmtId="267" fontId="39" fillId="0" borderId="7" xfId="2" applyNumberFormat="1" applyFont="1" applyBorder="1">
      <alignment horizontal="right" vertical="center"/>
    </xf>
    <xf numFmtId="267" fontId="12" fillId="2" borderId="2" xfId="19" applyNumberFormat="1" applyFont="1" applyBorder="1">
      <alignment horizontal="right" vertical="center"/>
    </xf>
    <xf numFmtId="257" fontId="122" fillId="0" borderId="5" xfId="2" applyNumberFormat="1" applyFont="1" applyFill="1" applyBorder="1">
      <alignment horizontal="right" vertical="center"/>
    </xf>
    <xf numFmtId="176" fontId="2" fillId="0" borderId="0" xfId="46" applyNumberFormat="1" applyFont="1" applyFill="1" applyBorder="1" applyAlignment="1">
      <alignment horizontal="left" vertical="top"/>
    </xf>
    <xf numFmtId="176" fontId="159" fillId="0" borderId="0" xfId="46" applyNumberFormat="1" applyFont="1" applyFill="1" applyBorder="1" applyAlignment="1"/>
    <xf numFmtId="0" fontId="159" fillId="0" borderId="0" xfId="3" applyFont="1" applyFill="1" applyBorder="1" applyAlignment="1">
      <alignment horizontal="center"/>
    </xf>
    <xf numFmtId="0" fontId="49" fillId="0" borderId="0" xfId="3" applyFont="1" applyFill="1" applyAlignment="1"/>
    <xf numFmtId="0" fontId="49" fillId="0" borderId="0" xfId="3" applyFont="1" applyFill="1" applyBorder="1" applyAlignment="1"/>
    <xf numFmtId="0" fontId="2" fillId="0" borderId="0" xfId="50" applyFont="1" applyFill="1" applyBorder="1" applyAlignment="1"/>
    <xf numFmtId="267" fontId="56" fillId="0" borderId="10" xfId="2" applyNumberFormat="1" applyFont="1" applyFill="1" applyBorder="1">
      <alignment horizontal="right" vertical="center"/>
    </xf>
    <xf numFmtId="0" fontId="62" fillId="0" borderId="0" xfId="0" applyFont="1" applyAlignment="1">
      <alignment horizontal="left" vertical="center" wrapText="1"/>
    </xf>
    <xf numFmtId="267" fontId="12" fillId="2" borderId="6" xfId="14" applyNumberFormat="1" applyFont="1" applyBorder="1">
      <alignment horizontal="right" vertical="center"/>
    </xf>
    <xf numFmtId="0" fontId="2" fillId="0" borderId="0" xfId="50" applyFont="1" applyAlignment="1"/>
    <xf numFmtId="0" fontId="2" fillId="0" borderId="0" xfId="50" applyFont="1" applyBorder="1" applyAlignment="1"/>
    <xf numFmtId="1" fontId="8" fillId="0" borderId="0" xfId="141" applyNumberFormat="1" applyFont="1" applyBorder="1" applyAlignment="1">
      <alignment vertical="center" wrapText="1"/>
    </xf>
    <xf numFmtId="257" fontId="62" fillId="18" borderId="13" xfId="2" applyNumberFormat="1" applyFont="1" applyFill="1" applyBorder="1">
      <alignment horizontal="right" vertical="center"/>
    </xf>
    <xf numFmtId="257" fontId="62" fillId="18" borderId="8" xfId="2" applyNumberFormat="1" applyFont="1" applyFill="1" applyBorder="1">
      <alignment horizontal="right" vertical="center"/>
    </xf>
    <xf numFmtId="267" fontId="151" fillId="0" borderId="5" xfId="2" applyNumberFormat="1" applyFont="1" applyFill="1" applyBorder="1">
      <alignment horizontal="right" vertical="center"/>
    </xf>
    <xf numFmtId="257" fontId="62" fillId="0" borderId="11" xfId="2" applyNumberFormat="1" applyFont="1" applyFill="1" applyBorder="1">
      <alignment horizontal="right" vertical="center"/>
    </xf>
    <xf numFmtId="185" fontId="30" fillId="0" borderId="0" xfId="50" applyNumberFormat="1" applyFill="1" applyAlignment="1"/>
    <xf numFmtId="222" fontId="99" fillId="0" borderId="0" xfId="0" applyNumberFormat="1" applyFont="1" applyFill="1" applyAlignment="1"/>
    <xf numFmtId="164" fontId="13" fillId="0" borderId="11" xfId="3" applyNumberFormat="1" applyFill="1" applyBorder="1" applyAlignment="1"/>
    <xf numFmtId="196" fontId="5" fillId="0" borderId="6" xfId="1" applyNumberFormat="1" applyFont="1" applyFill="1" applyBorder="1" applyAlignment="1"/>
    <xf numFmtId="196" fontId="6" fillId="0" borderId="11" xfId="1" applyNumberFormat="1" applyFont="1" applyFill="1" applyBorder="1" applyAlignment="1"/>
    <xf numFmtId="196" fontId="6" fillId="0" borderId="6" xfId="1" applyNumberFormat="1" applyFont="1" applyFill="1" applyBorder="1" applyAlignment="1">
      <alignment horizontal="right"/>
    </xf>
    <xf numFmtId="185" fontId="6" fillId="0" borderId="6" xfId="1" applyNumberFormat="1" applyFont="1" applyFill="1" applyBorder="1" applyAlignment="1"/>
    <xf numFmtId="185" fontId="6" fillId="0" borderId="11" xfId="1" applyNumberFormat="1" applyFont="1" applyFill="1" applyBorder="1" applyAlignment="1"/>
    <xf numFmtId="0" fontId="8" fillId="27" borderId="0" xfId="3" applyFont="1" applyFill="1" applyBorder="1" applyAlignment="1"/>
    <xf numFmtId="0" fontId="8" fillId="0" borderId="0" xfId="3" applyFont="1" applyAlignment="1"/>
    <xf numFmtId="1" fontId="8" fillId="0" borderId="0" xfId="3" applyNumberFormat="1" applyFont="1" applyAlignment="1"/>
    <xf numFmtId="0" fontId="101" fillId="27" borderId="6" xfId="3" applyFont="1" applyFill="1" applyBorder="1" applyAlignment="1">
      <alignment horizontal="left" indent="4"/>
    </xf>
    <xf numFmtId="0" fontId="6" fillId="27" borderId="13" xfId="3" applyFont="1" applyFill="1" applyBorder="1" applyAlignment="1">
      <alignment horizontal="center"/>
    </xf>
    <xf numFmtId="0" fontId="6" fillId="27" borderId="17" xfId="3" applyFont="1" applyFill="1" applyBorder="1" applyAlignment="1">
      <alignment horizontal="center"/>
    </xf>
    <xf numFmtId="0" fontId="101" fillId="27" borderId="8" xfId="3" applyFont="1" applyFill="1" applyBorder="1" applyAlignment="1">
      <alignment horizontal="center"/>
    </xf>
    <xf numFmtId="185" fontId="5" fillId="0" borderId="2" xfId="1" applyNumberFormat="1" applyFont="1" applyFill="1" applyBorder="1" applyAlignment="1">
      <alignment horizontal="right"/>
    </xf>
    <xf numFmtId="185" fontId="6" fillId="0" borderId="0" xfId="1" applyNumberFormat="1" applyFont="1" applyFill="1" applyBorder="1" applyAlignment="1"/>
    <xf numFmtId="196" fontId="6" fillId="0" borderId="0" xfId="1" applyNumberFormat="1" applyFont="1" applyFill="1" applyBorder="1" applyAlignment="1"/>
    <xf numFmtId="185" fontId="5" fillId="0" borderId="0" xfId="1" applyNumberFormat="1" applyFont="1" applyFill="1" applyBorder="1" applyAlignment="1">
      <alignment horizontal="right"/>
    </xf>
    <xf numFmtId="196" fontId="5" fillId="0" borderId="0" xfId="1" applyNumberFormat="1" applyFont="1" applyFill="1" applyBorder="1" applyAlignment="1"/>
    <xf numFmtId="185" fontId="5" fillId="0" borderId="0" xfId="1" applyNumberFormat="1" applyFont="1" applyFill="1" applyBorder="1" applyAlignment="1"/>
    <xf numFmtId="185" fontId="5" fillId="0" borderId="1" xfId="1" applyNumberFormat="1" applyFont="1" applyFill="1" applyBorder="1" applyAlignment="1"/>
    <xf numFmtId="196" fontId="5" fillId="0" borderId="0" xfId="1" applyNumberFormat="1" applyFont="1" applyFill="1" applyBorder="1" applyAlignment="1">
      <alignment horizontal="right"/>
    </xf>
    <xf numFmtId="196" fontId="6" fillId="0" borderId="0" xfId="1" applyNumberFormat="1" applyFont="1" applyFill="1" applyBorder="1" applyAlignment="1">
      <alignment horizontal="right"/>
    </xf>
    <xf numFmtId="196" fontId="6" fillId="0" borderId="0" xfId="1" applyNumberFormat="1" applyFont="1" applyFill="1" applyBorder="1" applyAlignment="1"/>
    <xf numFmtId="185" fontId="5" fillId="0" borderId="0" xfId="1" applyNumberFormat="1" applyFont="1" applyFill="1" applyBorder="1" applyAlignment="1">
      <alignment horizontal="right"/>
    </xf>
    <xf numFmtId="0" fontId="6" fillId="0" borderId="11" xfId="141" applyFont="1" applyBorder="1" applyAlignment="1">
      <alignment horizontal="left" indent="1"/>
    </xf>
    <xf numFmtId="0" fontId="6" fillId="0" borderId="6" xfId="141" applyFont="1" applyFill="1" applyBorder="1" applyAlignment="1">
      <alignment horizontal="left" indent="1"/>
    </xf>
    <xf numFmtId="266" fontId="6" fillId="0" borderId="1" xfId="141" applyNumberFormat="1" applyFont="1" applyFill="1" applyBorder="1"/>
    <xf numFmtId="266" fontId="6" fillId="0" borderId="11" xfId="141" applyNumberFormat="1" applyFont="1" applyFill="1" applyBorder="1"/>
    <xf numFmtId="266" fontId="6" fillId="0" borderId="0" xfId="141" applyNumberFormat="1" applyFont="1" applyFill="1" applyBorder="1"/>
    <xf numFmtId="266" fontId="6" fillId="0" borderId="6" xfId="141" applyNumberFormat="1" applyFont="1" applyFill="1" applyBorder="1"/>
    <xf numFmtId="185" fontId="5" fillId="0" borderId="11" xfId="1" applyNumberFormat="1" applyFont="1" applyFill="1" applyBorder="1" applyAlignment="1">
      <alignment horizontal="right"/>
    </xf>
    <xf numFmtId="185" fontId="5" fillId="0" borderId="6" xfId="1" applyNumberFormat="1" applyFont="1" applyFill="1" applyBorder="1" applyAlignment="1">
      <alignment horizontal="right"/>
    </xf>
    <xf numFmtId="1" fontId="67" fillId="0" borderId="0" xfId="40" applyFont="1" applyBorder="1">
      <alignment horizontal="center" vertical="center" textRotation="90"/>
    </xf>
    <xf numFmtId="1" fontId="67" fillId="0" borderId="9" xfId="40" applyFont="1" applyBorder="1">
      <alignment horizontal="center" vertical="center" textRotation="90"/>
    </xf>
    <xf numFmtId="1" fontId="66" fillId="0" borderId="1" xfId="39" applyNumberFormat="1" applyFont="1" applyBorder="1">
      <alignment horizontal="center" vertical="center" textRotation="90" wrapText="1"/>
    </xf>
    <xf numFmtId="1" fontId="66" fillId="0" borderId="0" xfId="39" applyNumberFormat="1" applyFont="1" applyBorder="1">
      <alignment horizontal="center" vertical="center" textRotation="90" wrapText="1"/>
    </xf>
    <xf numFmtId="0" fontId="68" fillId="0" borderId="14" xfId="41" applyFont="1" applyBorder="1" applyAlignment="1">
      <alignment horizontal="center" vertical="center"/>
    </xf>
    <xf numFmtId="0" fontId="68" fillId="0" borderId="1" xfId="41" applyFont="1" applyBorder="1" applyAlignment="1">
      <alignment horizontal="center" vertical="center"/>
    </xf>
    <xf numFmtId="0" fontId="68" fillId="0" borderId="11" xfId="41" applyFont="1" applyBorder="1" applyAlignment="1">
      <alignment horizontal="center" vertical="center"/>
    </xf>
    <xf numFmtId="0" fontId="68" fillId="0" borderId="1" xfId="0" applyFont="1" applyBorder="1" applyAlignment="1">
      <alignment horizontal="center" vertical="center"/>
    </xf>
    <xf numFmtId="0" fontId="62" fillId="0" borderId="1" xfId="0" applyFont="1" applyBorder="1" applyAlignment="1">
      <alignment horizontal="center" vertical="center"/>
    </xf>
    <xf numFmtId="0" fontId="68" fillId="0" borderId="11" xfId="0" applyFont="1" applyBorder="1" applyAlignment="1">
      <alignment horizontal="center" vertical="center"/>
    </xf>
    <xf numFmtId="185" fontId="5" fillId="0" borderId="0" xfId="1" applyNumberFormat="1" applyFont="1" applyFill="1" applyBorder="1" applyAlignment="1">
      <alignment horizontal="right" indent="1"/>
    </xf>
    <xf numFmtId="268" fontId="6" fillId="0" borderId="0" xfId="1" applyNumberFormat="1" applyFont="1" applyFill="1" applyBorder="1" applyAlignment="1">
      <alignment horizontal="right" indent="1"/>
    </xf>
    <xf numFmtId="176" fontId="2" fillId="0" borderId="0" xfId="46" applyNumberFormat="1" applyFont="1" applyFill="1" applyBorder="1" applyAlignment="1">
      <alignment horizontal="left" vertical="top"/>
    </xf>
    <xf numFmtId="0" fontId="6" fillId="27" borderId="9" xfId="81" applyFont="1" applyFill="1" applyBorder="1" applyAlignment="1"/>
    <xf numFmtId="176" fontId="2" fillId="0" borderId="0" xfId="46" applyNumberFormat="1" applyFont="1" applyFill="1" applyBorder="1" applyAlignment="1">
      <alignment vertical="top"/>
    </xf>
    <xf numFmtId="0" fontId="6" fillId="27" borderId="0" xfId="81" applyFont="1" applyFill="1" applyBorder="1" applyAlignment="1">
      <alignment horizontal="left" wrapText="1"/>
    </xf>
    <xf numFmtId="0" fontId="6" fillId="27" borderId="6" xfId="81" applyFont="1" applyFill="1" applyBorder="1" applyAlignment="1">
      <alignment horizontal="left" wrapText="1"/>
    </xf>
    <xf numFmtId="0" fontId="30" fillId="27" borderId="1" xfId="81" applyFont="1" applyFill="1" applyBorder="1" applyAlignment="1">
      <alignment horizontal="left" wrapText="1"/>
    </xf>
    <xf numFmtId="0" fontId="0" fillId="0" borderId="1" xfId="0" applyBorder="1" applyAlignment="1">
      <alignment horizontal="left"/>
    </xf>
    <xf numFmtId="0" fontId="12" fillId="0" borderId="2" xfId="37" applyFont="1" applyBorder="1">
      <alignment horizontal="left" vertical="center" wrapText="1"/>
    </xf>
    <xf numFmtId="0" fontId="12" fillId="0" borderId="0" xfId="38" applyFont="1">
      <alignment horizontal="left" vertical="center" wrapText="1"/>
    </xf>
    <xf numFmtId="0" fontId="12" fillId="0" borderId="1" xfId="37" applyFont="1" applyBorder="1">
      <alignment horizontal="left" vertical="center" wrapText="1"/>
    </xf>
    <xf numFmtId="0" fontId="18" fillId="0" borderId="14" xfId="41" applyFont="1" applyBorder="1" applyAlignment="1">
      <alignment horizontal="center" vertical="center"/>
    </xf>
    <xf numFmtId="0" fontId="18" fillId="0" borderId="1" xfId="41" applyFont="1" applyBorder="1" applyAlignment="1">
      <alignment horizontal="center" vertical="center"/>
    </xf>
    <xf numFmtId="0" fontId="12" fillId="0" borderId="11" xfId="75" applyFont="1" applyBorder="1" applyAlignment="1">
      <alignment horizontal="center" vertical="center"/>
    </xf>
    <xf numFmtId="0" fontId="12" fillId="0" borderId="0" xfId="112" applyFont="1" applyAlignment="1">
      <alignment horizontal="left" vertical="center" wrapText="1"/>
    </xf>
    <xf numFmtId="0" fontId="20" fillId="0" borderId="2" xfId="37" applyFont="1" applyBorder="1">
      <alignment horizontal="left" vertical="center" wrapText="1"/>
    </xf>
    <xf numFmtId="0" fontId="152" fillId="0" borderId="0" xfId="36" applyNumberFormat="1" applyFont="1" applyBorder="1" applyAlignment="1">
      <alignment horizontal="left" vertical="center" wrapText="1"/>
    </xf>
    <xf numFmtId="1" fontId="18" fillId="0" borderId="12" xfId="5" applyFont="1" applyBorder="1" applyAlignment="1">
      <alignment horizontal="center"/>
    </xf>
    <xf numFmtId="1" fontId="18" fillId="0" borderId="9" xfId="5" applyFont="1" applyBorder="1" applyAlignment="1">
      <alignment horizontal="center"/>
    </xf>
    <xf numFmtId="1" fontId="18" fillId="0" borderId="7" xfId="5" applyFont="1" applyBorder="1">
      <alignment horizontal="center"/>
    </xf>
    <xf numFmtId="1" fontId="18" fillId="0" borderId="8" xfId="5" applyFont="1" applyBorder="1">
      <alignment horizontal="center"/>
    </xf>
    <xf numFmtId="0" fontId="12" fillId="0" borderId="2" xfId="38" applyFont="1" applyBorder="1">
      <alignment horizontal="left" vertical="center" wrapText="1"/>
    </xf>
    <xf numFmtId="0" fontId="12" fillId="0" borderId="0" xfId="112" applyFont="1" applyBorder="1">
      <alignment horizontal="left" vertical="center" wrapText="1"/>
    </xf>
    <xf numFmtId="0" fontId="18" fillId="0" borderId="20" xfId="41" applyFont="1" applyBorder="1">
      <alignment horizontal="center" vertical="center"/>
    </xf>
    <xf numFmtId="0" fontId="18" fillId="0" borderId="19" xfId="41" applyFont="1" applyBorder="1">
      <alignment horizontal="center" vertical="center"/>
    </xf>
    <xf numFmtId="0" fontId="18" fillId="0" borderId="11" xfId="41" applyFont="1" applyBorder="1">
      <alignment horizontal="center" vertical="center"/>
    </xf>
    <xf numFmtId="0" fontId="18" fillId="0" borderId="11" xfId="41" applyFont="1" applyBorder="1" applyAlignment="1">
      <alignment horizontal="center" vertical="center"/>
    </xf>
    <xf numFmtId="0" fontId="12" fillId="0" borderId="7" xfId="75" applyFont="1" applyBorder="1" applyAlignment="1">
      <alignment horizontal="center"/>
    </xf>
    <xf numFmtId="0" fontId="18" fillId="0" borderId="9" xfId="86" applyFont="1">
      <alignment horizontal="right" vertical="center"/>
    </xf>
    <xf numFmtId="0" fontId="18" fillId="0" borderId="0" xfId="86" applyFont="1" applyBorder="1">
      <alignment horizontal="right" vertical="center"/>
    </xf>
    <xf numFmtId="1" fontId="23" fillId="0" borderId="1" xfId="39" applyNumberFormat="1" applyFont="1" applyBorder="1">
      <alignment horizontal="center" vertical="center" textRotation="90" wrapText="1"/>
    </xf>
    <xf numFmtId="0" fontId="23" fillId="0" borderId="0" xfId="39" applyNumberFormat="1" applyFont="1" applyBorder="1">
      <alignment horizontal="center" vertical="center" textRotation="90" wrapText="1"/>
    </xf>
    <xf numFmtId="0" fontId="23" fillId="0" borderId="9" xfId="39" applyNumberFormat="1" applyFont="1" applyBorder="1">
      <alignment horizontal="center" vertical="center" textRotation="90" wrapText="1"/>
    </xf>
    <xf numFmtId="1" fontId="24" fillId="0" borderId="1" xfId="40" applyFont="1" applyBorder="1">
      <alignment horizontal="center" vertical="center" textRotation="90"/>
    </xf>
    <xf numFmtId="1" fontId="24" fillId="0" borderId="0" xfId="40" applyFont="1" applyBorder="1">
      <alignment horizontal="center" vertical="center" textRotation="90"/>
    </xf>
    <xf numFmtId="1" fontId="24" fillId="0" borderId="9" xfId="40" applyFont="1" applyBorder="1">
      <alignment horizontal="center" vertical="center" textRotation="90"/>
    </xf>
    <xf numFmtId="0" fontId="12" fillId="0" borderId="0" xfId="38" applyFont="1" applyAlignment="1">
      <alignment horizontal="left" vertical="center" wrapText="1"/>
    </xf>
    <xf numFmtId="1" fontId="23" fillId="0" borderId="0" xfId="39" applyNumberFormat="1" applyFont="1" applyBorder="1">
      <alignment horizontal="center" vertical="center" textRotation="90" wrapText="1"/>
    </xf>
    <xf numFmtId="0" fontId="12" fillId="0" borderId="11" xfId="112" applyFont="1" applyBorder="1" applyAlignment="1">
      <alignment horizontal="center" vertical="center"/>
    </xf>
    <xf numFmtId="1" fontId="18" fillId="0" borderId="8" xfId="5" applyFont="1" applyBorder="1" applyAlignment="1">
      <alignment horizontal="center" vertical="center"/>
    </xf>
    <xf numFmtId="1" fontId="18" fillId="0" borderId="9" xfId="5" applyFont="1" applyBorder="1" applyAlignment="1">
      <alignment horizontal="center" vertical="center"/>
    </xf>
    <xf numFmtId="0" fontId="12" fillId="0" borderId="7" xfId="112" applyFont="1" applyBorder="1" applyAlignment="1">
      <alignment horizontal="center" vertical="center"/>
    </xf>
    <xf numFmtId="1" fontId="18" fillId="0" borderId="12" xfId="5" applyFont="1" applyBorder="1" applyAlignment="1">
      <alignment horizontal="center" vertical="center"/>
    </xf>
    <xf numFmtId="1" fontId="18" fillId="0" borderId="7" xfId="5" applyFont="1" applyBorder="1" applyAlignment="1">
      <alignment horizontal="center" vertical="center"/>
    </xf>
    <xf numFmtId="1" fontId="23" fillId="0" borderId="9" xfId="39" applyNumberFormat="1" applyFont="1" applyBorder="1">
      <alignment horizontal="center" vertical="center" textRotation="90" wrapText="1"/>
    </xf>
    <xf numFmtId="0" fontId="155" fillId="0" borderId="0" xfId="75" applyFont="1" applyAlignment="1">
      <alignment horizontal="left" vertical="center" wrapText="1"/>
    </xf>
    <xf numFmtId="0" fontId="52" fillId="0" borderId="10"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2" xfId="0" applyFont="1" applyBorder="1" applyAlignment="1">
      <alignment horizontal="center" vertical="center" wrapText="1"/>
    </xf>
    <xf numFmtId="176" fontId="2" fillId="0" borderId="0" xfId="46" applyNumberFormat="1" applyFont="1" applyFill="1" applyBorder="1" applyAlignment="1">
      <alignment horizontal="left" vertical="top" wrapText="1"/>
    </xf>
    <xf numFmtId="176" fontId="2" fillId="0" borderId="0" xfId="46" applyNumberFormat="1" applyFont="1" applyFill="1" applyBorder="1" applyAlignment="1">
      <alignment horizontal="left" wrapText="1"/>
    </xf>
    <xf numFmtId="185" fontId="6" fillId="0" borderId="0" xfId="1" applyNumberFormat="1" applyFont="1" applyFill="1" applyBorder="1" applyAlignment="1">
      <alignment horizontal="center"/>
    </xf>
    <xf numFmtId="185" fontId="6" fillId="0" borderId="1" xfId="1" applyNumberFormat="1" applyFont="1" applyFill="1" applyBorder="1" applyAlignment="1">
      <alignment horizontal="center"/>
    </xf>
    <xf numFmtId="1" fontId="8" fillId="0" borderId="10" xfId="141" applyNumberFormat="1" applyFont="1" applyBorder="1" applyAlignment="1">
      <alignment horizontal="center" vertical="center" wrapText="1"/>
    </xf>
    <xf numFmtId="1" fontId="8" fillId="0" borderId="2" xfId="141" applyNumberFormat="1" applyFont="1" applyBorder="1" applyAlignment="1">
      <alignment horizontal="center" vertical="center" wrapText="1"/>
    </xf>
    <xf numFmtId="0" fontId="8" fillId="0" borderId="10"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1" xfId="3" applyFont="1" applyFill="1" applyBorder="1" applyAlignment="1">
      <alignment horizontal="left" vertical="center" wrapText="1"/>
    </xf>
    <xf numFmtId="0" fontId="28" fillId="0" borderId="0" xfId="3" applyFont="1" applyFill="1" applyAlignment="1">
      <alignment horizontal="left" vertical="center" wrapText="1"/>
    </xf>
    <xf numFmtId="0" fontId="28" fillId="0" borderId="9" xfId="3" applyFont="1" applyFill="1" applyBorder="1" applyAlignment="1">
      <alignment horizontal="left" vertical="center" wrapText="1"/>
    </xf>
    <xf numFmtId="0" fontId="8" fillId="0" borderId="4" xfId="141" applyFont="1" applyFill="1" applyBorder="1" applyAlignment="1">
      <alignment horizontal="center" vertical="center"/>
    </xf>
    <xf numFmtId="1" fontId="8" fillId="0" borderId="13" xfId="141" applyNumberFormat="1" applyFont="1" applyFill="1" applyBorder="1" applyAlignment="1">
      <alignment horizontal="center" vertical="center" wrapText="1"/>
    </xf>
    <xf numFmtId="1" fontId="8" fillId="0" borderId="17" xfId="141" applyNumberFormat="1" applyFont="1" applyFill="1" applyBorder="1" applyAlignment="1">
      <alignment horizontal="center" vertical="center" wrapText="1"/>
    </xf>
    <xf numFmtId="1" fontId="8" fillId="0" borderId="8" xfId="141" applyNumberFormat="1" applyFont="1" applyFill="1" applyBorder="1" applyAlignment="1">
      <alignment horizontal="center" vertical="center" wrapText="1"/>
    </xf>
    <xf numFmtId="0" fontId="8" fillId="0" borderId="11" xfId="141" applyFont="1" applyFill="1" applyBorder="1" applyAlignment="1">
      <alignment horizontal="center" vertical="center"/>
    </xf>
    <xf numFmtId="0" fontId="8" fillId="0" borderId="6" xfId="141" applyFont="1" applyFill="1" applyBorder="1" applyAlignment="1">
      <alignment horizontal="center" vertical="center"/>
    </xf>
    <xf numFmtId="0" fontId="8" fillId="0" borderId="7" xfId="141" applyFont="1" applyFill="1" applyBorder="1" applyAlignment="1">
      <alignment horizontal="center" vertical="center"/>
    </xf>
    <xf numFmtId="1" fontId="52" fillId="0" borderId="1" xfId="141" applyNumberFormat="1" applyFont="1" applyFill="1" applyBorder="1" applyAlignment="1">
      <alignment horizontal="center" vertical="center" wrapText="1"/>
    </xf>
    <xf numFmtId="1" fontId="52" fillId="0" borderId="0" xfId="141" applyNumberFormat="1" applyFont="1" applyFill="1" applyBorder="1" applyAlignment="1">
      <alignment horizontal="center" vertical="center" wrapText="1"/>
    </xf>
    <xf numFmtId="1" fontId="52" fillId="0" borderId="9" xfId="141" applyNumberFormat="1" applyFont="1" applyFill="1" applyBorder="1" applyAlignment="1">
      <alignment horizontal="center" vertical="center" wrapText="1"/>
    </xf>
    <xf numFmtId="1" fontId="52" fillId="0" borderId="13" xfId="141" applyNumberFormat="1" applyFont="1" applyFill="1" applyBorder="1" applyAlignment="1">
      <alignment horizontal="center" vertical="center" wrapText="1"/>
    </xf>
    <xf numFmtId="1" fontId="52" fillId="0" borderId="17" xfId="141" applyNumberFormat="1" applyFont="1" applyFill="1" applyBorder="1" applyAlignment="1">
      <alignment horizontal="center" vertical="center" wrapText="1"/>
    </xf>
    <xf numFmtId="1" fontId="52" fillId="0" borderId="8" xfId="141" applyNumberFormat="1" applyFont="1" applyFill="1" applyBorder="1" applyAlignment="1">
      <alignment horizontal="center" vertical="center" wrapText="1"/>
    </xf>
    <xf numFmtId="1" fontId="52" fillId="0" borderId="11" xfId="141" applyNumberFormat="1" applyFont="1" applyFill="1" applyBorder="1" applyAlignment="1">
      <alignment horizontal="center" vertical="center" wrapText="1"/>
    </xf>
    <xf numFmtId="1" fontId="52" fillId="0" borderId="6" xfId="141" applyNumberFormat="1" applyFont="1" applyFill="1" applyBorder="1" applyAlignment="1">
      <alignment horizontal="center" vertical="center" wrapText="1"/>
    </xf>
    <xf numFmtId="1" fontId="52" fillId="0" borderId="7" xfId="141" applyNumberFormat="1" applyFont="1" applyFill="1" applyBorder="1" applyAlignment="1">
      <alignment horizontal="center" vertical="center" wrapText="1"/>
    </xf>
    <xf numFmtId="1" fontId="52" fillId="0" borderId="14" xfId="141" applyNumberFormat="1" applyFont="1" applyFill="1" applyBorder="1" applyAlignment="1">
      <alignment horizontal="center" vertical="center" wrapText="1"/>
    </xf>
    <xf numFmtId="1" fontId="52" fillId="0" borderId="5" xfId="141" applyNumberFormat="1" applyFont="1" applyFill="1" applyBorder="1" applyAlignment="1">
      <alignment horizontal="center" vertical="center" wrapText="1"/>
    </xf>
    <xf numFmtId="1" fontId="52" fillId="0" borderId="12" xfId="141" applyNumberFormat="1" applyFont="1" applyFill="1" applyBorder="1" applyAlignment="1">
      <alignment horizontal="center" vertical="center" wrapText="1"/>
    </xf>
    <xf numFmtId="0" fontId="8" fillId="0" borderId="13" xfId="141" applyFont="1" applyFill="1" applyBorder="1" applyAlignment="1">
      <alignment horizontal="center" vertical="center"/>
    </xf>
    <xf numFmtId="0" fontId="8" fillId="0" borderId="17" xfId="141" applyFont="1" applyFill="1" applyBorder="1" applyAlignment="1">
      <alignment horizontal="center" vertical="center"/>
    </xf>
    <xf numFmtId="0" fontId="8" fillId="0" borderId="8" xfId="141" applyFont="1" applyFill="1" applyBorder="1" applyAlignment="1">
      <alignment horizontal="center" vertical="center"/>
    </xf>
    <xf numFmtId="1" fontId="8" fillId="0" borderId="14"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14" xfId="141" applyNumberFormat="1" applyFont="1" applyFill="1" applyBorder="1" applyAlignment="1">
      <alignment horizontal="center" vertical="center" wrapText="1"/>
    </xf>
    <xf numFmtId="1" fontId="8" fillId="0" borderId="12" xfId="141" applyNumberFormat="1" applyFont="1" applyFill="1" applyBorder="1" applyAlignment="1">
      <alignment horizontal="center" vertical="center" wrapText="1"/>
    </xf>
    <xf numFmtId="1" fontId="8" fillId="0" borderId="11" xfId="141" applyNumberFormat="1" applyFont="1" applyFill="1" applyBorder="1" applyAlignment="1">
      <alignment horizontal="center" vertical="center" wrapText="1"/>
    </xf>
    <xf numFmtId="1" fontId="8" fillId="0" borderId="7" xfId="141" applyNumberFormat="1" applyFont="1" applyFill="1" applyBorder="1" applyAlignment="1">
      <alignment horizontal="center" vertical="center" wrapText="1"/>
    </xf>
    <xf numFmtId="1" fontId="8" fillId="0" borderId="3" xfId="141" applyNumberFormat="1" applyFont="1" applyFill="1" applyBorder="1" applyAlignment="1">
      <alignment horizontal="center" vertical="center" wrapText="1"/>
    </xf>
    <xf numFmtId="0" fontId="15" fillId="0" borderId="1"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9" xfId="3" applyFont="1" applyFill="1" applyBorder="1" applyAlignment="1">
      <alignment horizontal="center" vertical="center"/>
    </xf>
    <xf numFmtId="0" fontId="15" fillId="0" borderId="13" xfId="3" applyFont="1" applyFill="1" applyBorder="1" applyAlignment="1">
      <alignment horizontal="center" vertical="center"/>
    </xf>
    <xf numFmtId="0" fontId="15" fillId="0" borderId="17" xfId="3" applyFont="1" applyFill="1" applyBorder="1" applyAlignment="1">
      <alignment horizontal="center" vertical="center"/>
    </xf>
    <xf numFmtId="0" fontId="15" fillId="0" borderId="8" xfId="3" applyFont="1" applyFill="1" applyBorder="1" applyAlignment="1">
      <alignment horizontal="center" vertical="center"/>
    </xf>
    <xf numFmtId="1" fontId="8" fillId="0" borderId="3" xfId="141" applyNumberFormat="1" applyFont="1" applyBorder="1" applyAlignment="1">
      <alignment horizontal="center" vertical="center" wrapText="1"/>
    </xf>
    <xf numFmtId="1" fontId="8" fillId="0" borderId="11"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76" fontId="2" fillId="0" borderId="0" xfId="46" applyNumberFormat="1" applyFont="1" applyFill="1" applyBorder="1" applyAlignment="1">
      <alignment horizontal="left" vertical="top"/>
    </xf>
    <xf numFmtId="1" fontId="8" fillId="0" borderId="13"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4" xfId="141" applyNumberFormat="1" applyFont="1" applyBorder="1" applyAlignment="1">
      <alignment horizontal="center" vertical="center" wrapText="1"/>
    </xf>
    <xf numFmtId="0" fontId="62" fillId="0" borderId="2" xfId="37" applyFont="1" applyBorder="1">
      <alignment horizontal="left" vertical="center" wrapText="1"/>
    </xf>
    <xf numFmtId="1" fontId="67" fillId="0" borderId="1" xfId="40" applyFont="1" applyBorder="1" applyAlignment="1">
      <alignment horizontal="center" vertical="center" textRotation="90" wrapText="1"/>
    </xf>
    <xf numFmtId="1" fontId="67" fillId="0" borderId="0" xfId="40" applyFont="1" applyBorder="1" applyAlignment="1">
      <alignment horizontal="center" vertical="center" textRotation="90" wrapText="1"/>
    </xf>
    <xf numFmtId="1" fontId="67" fillId="0" borderId="9" xfId="40" applyFont="1" applyBorder="1" applyAlignment="1">
      <alignment horizontal="center" vertical="center" textRotation="90" wrapText="1"/>
    </xf>
    <xf numFmtId="0" fontId="63" fillId="0" borderId="2" xfId="37" applyFont="1" applyBorder="1">
      <alignment horizontal="left" vertical="center" wrapText="1"/>
    </xf>
    <xf numFmtId="0" fontId="62" fillId="0" borderId="1" xfId="38" applyFont="1" applyBorder="1">
      <alignment horizontal="left" vertical="center" wrapText="1"/>
    </xf>
    <xf numFmtId="0" fontId="62" fillId="0" borderId="0" xfId="38" applyFont="1">
      <alignment horizontal="left" vertical="center" wrapText="1"/>
    </xf>
    <xf numFmtId="0" fontId="62" fillId="0" borderId="2" xfId="38" applyFont="1" applyBorder="1">
      <alignment horizontal="left" vertical="center" wrapText="1"/>
    </xf>
    <xf numFmtId="0" fontId="62" fillId="0" borderId="9" xfId="38" applyFont="1" applyBorder="1">
      <alignment horizontal="left" vertical="center" wrapText="1"/>
    </xf>
    <xf numFmtId="0" fontId="62" fillId="0" borderId="1" xfId="0" applyFont="1" applyBorder="1" applyAlignment="1">
      <alignment horizontal="left" vertical="center" wrapText="1"/>
    </xf>
    <xf numFmtId="1" fontId="66" fillId="0" borderId="1" xfId="39" applyNumberFormat="1" applyFont="1" applyBorder="1">
      <alignment horizontal="center" vertical="center" textRotation="90" wrapText="1"/>
    </xf>
    <xf numFmtId="1" fontId="66" fillId="0" borderId="0" xfId="39" applyNumberFormat="1" applyFont="1" applyBorder="1">
      <alignment horizontal="center" vertical="center" textRotation="90" wrapText="1"/>
    </xf>
    <xf numFmtId="1" fontId="66" fillId="0" borderId="9" xfId="39" applyNumberFormat="1" applyFont="1" applyBorder="1">
      <alignment horizontal="center" vertical="center" textRotation="90" wrapText="1"/>
    </xf>
    <xf numFmtId="0" fontId="68" fillId="0" borderId="9" xfId="86" applyFont="1">
      <alignment horizontal="right" vertical="center"/>
    </xf>
    <xf numFmtId="0" fontId="62" fillId="0" borderId="0" xfId="38" applyFont="1" applyAlignment="1">
      <alignment horizontal="left" vertical="center" wrapText="1"/>
    </xf>
    <xf numFmtId="0" fontId="153" fillId="0" borderId="0" xfId="36" applyNumberFormat="1" applyFont="1" applyFill="1" applyBorder="1" applyAlignment="1">
      <alignment horizontal="left" vertical="center" wrapText="1"/>
    </xf>
    <xf numFmtId="1" fontId="67" fillId="0" borderId="1" xfId="40" applyFont="1" applyBorder="1">
      <alignment horizontal="center" vertical="center" textRotation="90"/>
    </xf>
    <xf numFmtId="1" fontId="67" fillId="0" borderId="0" xfId="40" applyFont="1" applyBorder="1">
      <alignment horizontal="center" vertical="center" textRotation="90"/>
    </xf>
    <xf numFmtId="1" fontId="67" fillId="0" borderId="9" xfId="40" applyFont="1" applyBorder="1">
      <alignment horizontal="center" vertical="center" textRotation="90"/>
    </xf>
    <xf numFmtId="0" fontId="62" fillId="0" borderId="9" xfId="0" applyFont="1" applyBorder="1" applyAlignment="1">
      <alignment horizontal="left" vertical="center" wrapText="1"/>
    </xf>
    <xf numFmtId="1" fontId="8" fillId="0" borderId="10" xfId="141" applyNumberFormat="1" applyFont="1" applyBorder="1" applyAlignment="1">
      <alignment horizontal="center" vertical="center"/>
    </xf>
    <xf numFmtId="1" fontId="8" fillId="0" borderId="2" xfId="141" applyNumberFormat="1" applyFont="1" applyBorder="1" applyAlignment="1">
      <alignment horizontal="center" vertical="center"/>
    </xf>
  </cellXfs>
  <cellStyles count="995">
    <cellStyle name="##0" xfId="144"/>
    <cellStyle name="##0,0" xfId="145"/>
    <cellStyle name="##0,0 2" xfId="146"/>
    <cellStyle name="##0,00" xfId="147"/>
    <cellStyle name="[Kursiv]##0" xfId="148"/>
    <cellStyle name="[Kursiv]##0,0" xfId="149"/>
    <cellStyle name="[Kursiv]##0,0 2" xfId="150"/>
    <cellStyle name="[Kursiv]##0,00" xfId="151"/>
    <cellStyle name="0mitP" xfId="184"/>
    <cellStyle name="0mitP 2" xfId="693"/>
    <cellStyle name="0ohneP" xfId="185"/>
    <cellStyle name="0ohneP 2" xfId="694"/>
    <cellStyle name="10mitP" xfId="186"/>
    <cellStyle name="10mitP 2" xfId="695"/>
    <cellStyle name="12mitP" xfId="187"/>
    <cellStyle name="12mitP 2" xfId="696"/>
    <cellStyle name="12ohneP" xfId="188"/>
    <cellStyle name="12ohneP 2" xfId="697"/>
    <cellStyle name="13mitP" xfId="189"/>
    <cellStyle name="13mitP 2" xfId="698"/>
    <cellStyle name="1mitP" xfId="190"/>
    <cellStyle name="1mitP 2" xfId="699"/>
    <cellStyle name="1ohneP" xfId="191"/>
    <cellStyle name="20 % - Akzent1" xfId="256" builtinId="30" customBuiltin="1"/>
    <cellStyle name="20 % - Akzent1 2" xfId="554"/>
    <cellStyle name="20 % - Akzent1 2 2" xfId="700"/>
    <cellStyle name="20 % - Akzent2" xfId="260" builtinId="34" customBuiltin="1"/>
    <cellStyle name="20 % - Akzent2 2" xfId="570"/>
    <cellStyle name="20 % - Akzent2 2 2" xfId="701"/>
    <cellStyle name="20 % - Akzent3" xfId="264" builtinId="38" customBuiltin="1"/>
    <cellStyle name="20 % - Akzent3 2" xfId="580"/>
    <cellStyle name="20 % - Akzent3 2 2" xfId="702"/>
    <cellStyle name="20 % - Akzent4" xfId="268" builtinId="42" customBuiltin="1"/>
    <cellStyle name="20 % - Akzent4 2" xfId="583"/>
    <cellStyle name="20 % - Akzent4 2 2" xfId="703"/>
    <cellStyle name="20 % - Akzent5" xfId="272" builtinId="46" customBuiltin="1"/>
    <cellStyle name="20 % - Akzent5 2" xfId="564"/>
    <cellStyle name="20 % - Akzent5 2 2" xfId="704"/>
    <cellStyle name="20 % - Akzent6" xfId="276" builtinId="50" customBuiltin="1"/>
    <cellStyle name="20 % - Akzent6 2" xfId="568"/>
    <cellStyle name="20 % - Akzent6 2 2" xfId="705"/>
    <cellStyle name="20% - Akzent1" xfId="55"/>
    <cellStyle name="20% - Akzent1 2" xfId="279"/>
    <cellStyle name="20% - Akzent1 2 2" xfId="635"/>
    <cellStyle name="20% - Akzent1 3" xfId="280"/>
    <cellStyle name="20% - Akzent1 3 2" xfId="503"/>
    <cellStyle name="20% - Akzent2" xfId="56"/>
    <cellStyle name="20% - Akzent2 2" xfId="281"/>
    <cellStyle name="20% - Akzent2 2 2" xfId="636"/>
    <cellStyle name="20% - Akzent2 3" xfId="282"/>
    <cellStyle name="20% - Akzent2 3 2" xfId="504"/>
    <cellStyle name="20% - Akzent3" xfId="57"/>
    <cellStyle name="20% - Akzent3 2" xfId="283"/>
    <cellStyle name="20% - Akzent3 2 2" xfId="637"/>
    <cellStyle name="20% - Akzent3 3" xfId="284"/>
    <cellStyle name="20% - Akzent3 3 2" xfId="505"/>
    <cellStyle name="20% - Akzent4" xfId="58"/>
    <cellStyle name="20% - Akzent4 2" xfId="285"/>
    <cellStyle name="20% - Akzent4 2 2" xfId="638"/>
    <cellStyle name="20% - Akzent4 3" xfId="286"/>
    <cellStyle name="20% - Akzent4 3 2" xfId="506"/>
    <cellStyle name="20% - Akzent5" xfId="59"/>
    <cellStyle name="20% - Akzent6" xfId="60"/>
    <cellStyle name="20% - Akzent6 2" xfId="287"/>
    <cellStyle name="20% - Akzent6 2 2" xfId="639"/>
    <cellStyle name="20% - Akzent6 3" xfId="288"/>
    <cellStyle name="20% - Akzent6 3 2" xfId="507"/>
    <cellStyle name="2mitP" xfId="192"/>
    <cellStyle name="2ohneP" xfId="193"/>
    <cellStyle name="2x indented GHG Textfiels" xfId="194"/>
    <cellStyle name="3mitP" xfId="195"/>
    <cellStyle name="3mitP 2" xfId="706"/>
    <cellStyle name="3ohneP" xfId="196"/>
    <cellStyle name="3ohneP 2" xfId="707"/>
    <cellStyle name="40 % - Akzent1" xfId="257" builtinId="31" customBuiltin="1"/>
    <cellStyle name="40 % - Akzent1 2" xfId="576"/>
    <cellStyle name="40 % - Akzent1 2 2" xfId="708"/>
    <cellStyle name="40 % - Akzent2" xfId="261" builtinId="35" customBuiltin="1"/>
    <cellStyle name="40 % - Akzent2 2" xfId="575"/>
    <cellStyle name="40 % - Akzent2 2 2" xfId="709"/>
    <cellStyle name="40 % - Akzent3" xfId="265" builtinId="39" customBuiltin="1"/>
    <cellStyle name="40 % - Akzent3 2" xfId="574"/>
    <cellStyle name="40 % - Akzent3 2 2" xfId="710"/>
    <cellStyle name="40 % - Akzent4" xfId="269" builtinId="43" customBuiltin="1"/>
    <cellStyle name="40 % - Akzent4 2" xfId="573"/>
    <cellStyle name="40 % - Akzent4 2 2" xfId="711"/>
    <cellStyle name="40 % - Akzent5" xfId="273" builtinId="47" customBuiltin="1"/>
    <cellStyle name="40 % - Akzent5 2" xfId="572"/>
    <cellStyle name="40 % - Akzent5 2 2" xfId="712"/>
    <cellStyle name="40 % - Akzent6" xfId="277" builtinId="51" customBuiltin="1"/>
    <cellStyle name="40 % - Akzent6 2" xfId="571"/>
    <cellStyle name="40 % - Akzent6 2 2" xfId="713"/>
    <cellStyle name="40% - Akzent1" xfId="61"/>
    <cellStyle name="40% - Akzent1 2" xfId="289"/>
    <cellStyle name="40% - Akzent1 2 2" xfId="640"/>
    <cellStyle name="40% - Akzent1 3" xfId="290"/>
    <cellStyle name="40% - Akzent1 3 2" xfId="508"/>
    <cellStyle name="40% - Akzent2" xfId="62"/>
    <cellStyle name="40% - Akzent3" xfId="63"/>
    <cellStyle name="40% - Akzent3 2" xfId="291"/>
    <cellStyle name="40% - Akzent3 2 2" xfId="641"/>
    <cellStyle name="40% - Akzent3 3" xfId="292"/>
    <cellStyle name="40% - Akzent3 3 2" xfId="509"/>
    <cellStyle name="40% - Akzent4" xfId="64"/>
    <cellStyle name="40% - Akzent4 2" xfId="293"/>
    <cellStyle name="40% - Akzent4 2 2" xfId="642"/>
    <cellStyle name="40% - Akzent4 3" xfId="294"/>
    <cellStyle name="40% - Akzent4 3 2" xfId="510"/>
    <cellStyle name="40% - Akzent5" xfId="65"/>
    <cellStyle name="40% - Akzent5 2" xfId="295"/>
    <cellStyle name="40% - Akzent5 2 2" xfId="643"/>
    <cellStyle name="40% - Akzent5 3" xfId="296"/>
    <cellStyle name="40% - Akzent5 3 2" xfId="511"/>
    <cellStyle name="40% - Akzent6" xfId="66"/>
    <cellStyle name="40% - Akzent6 2" xfId="297"/>
    <cellStyle name="40% - Akzent6 2 2" xfId="644"/>
    <cellStyle name="40% - Akzent6 3" xfId="298"/>
    <cellStyle name="40% - Akzent6 3 2" xfId="512"/>
    <cellStyle name="4mitP" xfId="197"/>
    <cellStyle name="4mitP 2" xfId="714"/>
    <cellStyle name="4ohneP" xfId="198"/>
    <cellStyle name="5x indented GHG Textfiels" xfId="199"/>
    <cellStyle name="60 % - Akzent1" xfId="258" builtinId="32" customBuiltin="1"/>
    <cellStyle name="60 % - Akzent1 2" xfId="556"/>
    <cellStyle name="60 % - Akzent2" xfId="262" builtinId="36" customBuiltin="1"/>
    <cellStyle name="60 % - Akzent2 2" xfId="565"/>
    <cellStyle name="60 % - Akzent3" xfId="266" builtinId="40" customBuiltin="1"/>
    <cellStyle name="60 % - Akzent3 2" xfId="561"/>
    <cellStyle name="60 % - Akzent4" xfId="270" builtinId="44" customBuiltin="1"/>
    <cellStyle name="60 % - Akzent4 2" xfId="558"/>
    <cellStyle name="60 % - Akzent5" xfId="274" builtinId="48" customBuiltin="1"/>
    <cellStyle name="60 % - Akzent5 2" xfId="560"/>
    <cellStyle name="60 % - Akzent6" xfId="278" builtinId="52" customBuiltin="1"/>
    <cellStyle name="60 % - Akzent6 2" xfId="582"/>
    <cellStyle name="60% - Akzent1" xfId="67"/>
    <cellStyle name="60% - Akzent1 2" xfId="299"/>
    <cellStyle name="60% - Akzent1 2 2" xfId="645"/>
    <cellStyle name="60% - Akzent1 3" xfId="300"/>
    <cellStyle name="60% - Akzent1 3 2" xfId="513"/>
    <cellStyle name="60% - Akzent2" xfId="68"/>
    <cellStyle name="60% - Akzent2 2" xfId="301"/>
    <cellStyle name="60% - Akzent2 2 2" xfId="646"/>
    <cellStyle name="60% - Akzent2 3" xfId="302"/>
    <cellStyle name="60% - Akzent2 3 2" xfId="514"/>
    <cellStyle name="60% - Akzent3" xfId="69"/>
    <cellStyle name="60% - Akzent3 2" xfId="303"/>
    <cellStyle name="60% - Akzent3 2 2" xfId="647"/>
    <cellStyle name="60% - Akzent3 3" xfId="304"/>
    <cellStyle name="60% - Akzent3 3 2" xfId="515"/>
    <cellStyle name="60% - Akzent4" xfId="70"/>
    <cellStyle name="60% - Akzent4 2" xfId="305"/>
    <cellStyle name="60% - Akzent4 2 2" xfId="648"/>
    <cellStyle name="60% - Akzent4 3" xfId="306"/>
    <cellStyle name="60% - Akzent4 3 2" xfId="516"/>
    <cellStyle name="60% - Akzent5" xfId="71"/>
    <cellStyle name="60% - Akzent5 2" xfId="307"/>
    <cellStyle name="60% - Akzent5 2 2" xfId="649"/>
    <cellStyle name="60% - Akzent5 3" xfId="308"/>
    <cellStyle name="60% - Akzent5 3 2" xfId="517"/>
    <cellStyle name="60% - Akzent6" xfId="72"/>
    <cellStyle name="60% - Akzent6 2" xfId="309"/>
    <cellStyle name="60% - Akzent6 2 2" xfId="650"/>
    <cellStyle name="60% - Akzent6 3" xfId="310"/>
    <cellStyle name="60% - Akzent6 3 2" xfId="518"/>
    <cellStyle name="6mitP" xfId="200"/>
    <cellStyle name="6mitP 2" xfId="715"/>
    <cellStyle name="6ohneP" xfId="201"/>
    <cellStyle name="6ohneP 2" xfId="716"/>
    <cellStyle name="7mitP" xfId="202"/>
    <cellStyle name="7mitP 2" xfId="717"/>
    <cellStyle name="9mitP" xfId="203"/>
    <cellStyle name="9mitP 2" xfId="718"/>
    <cellStyle name="9ohneP" xfId="204"/>
    <cellStyle name="9ohneP 2" xfId="719"/>
    <cellStyle name="A4 Auto Format" xfId="205"/>
    <cellStyle name="A4 Auto Format 2" xfId="391"/>
    <cellStyle name="A4 Auto Format 2 2" xfId="462"/>
    <cellStyle name="A4 Auto Format 2 2 2" xfId="720"/>
    <cellStyle name="A4 Auto Format 2 3" xfId="721"/>
    <cellStyle name="A4 Auto Format 2 3 2" xfId="722"/>
    <cellStyle name="A4 Auto Format 2 4" xfId="723"/>
    <cellStyle name="A4 Auto Format 3" xfId="724"/>
    <cellStyle name="A4 Auto Format 3 2" xfId="725"/>
    <cellStyle name="A4 Auto Format 4" xfId="726"/>
    <cellStyle name="A4 Gg" xfId="206"/>
    <cellStyle name="A4 Gg 2" xfId="392"/>
    <cellStyle name="A4 Gg 2 2" xfId="727"/>
    <cellStyle name="A4 Gg 3" xfId="728"/>
    <cellStyle name="A4 Gg 3 2" xfId="729"/>
    <cellStyle name="A4 Gg 4" xfId="730"/>
    <cellStyle name="A4 kg" xfId="207"/>
    <cellStyle name="A4 kg 2" xfId="393"/>
    <cellStyle name="A4 kg 2 2" xfId="731"/>
    <cellStyle name="A4 kg 3" xfId="732"/>
    <cellStyle name="A4 kg 3 2" xfId="733"/>
    <cellStyle name="A4 kg 4" xfId="734"/>
    <cellStyle name="A4 kt" xfId="208"/>
    <cellStyle name="A4 kt 2" xfId="394"/>
    <cellStyle name="A4 kt 2 2" xfId="735"/>
    <cellStyle name="A4 kt 3" xfId="736"/>
    <cellStyle name="A4 kt 3 2" xfId="737"/>
    <cellStyle name="A4 kt 4" xfId="738"/>
    <cellStyle name="A4 No Format" xfId="209"/>
    <cellStyle name="A4 No Format 2" xfId="395"/>
    <cellStyle name="A4 No Format 2 2" xfId="463"/>
    <cellStyle name="A4 No Format 2 2 2" xfId="739"/>
    <cellStyle name="A4 No Format 2 3" xfId="740"/>
    <cellStyle name="A4 No Format 2 3 2" xfId="741"/>
    <cellStyle name="A4 No Format 2 4" xfId="742"/>
    <cellStyle name="A4 No Format 3" xfId="743"/>
    <cellStyle name="A4 No Format 3 2" xfId="744"/>
    <cellStyle name="A4 No Format 4" xfId="745"/>
    <cellStyle name="A4 Normal" xfId="210"/>
    <cellStyle name="A4 Normal 2" xfId="396"/>
    <cellStyle name="A4 Normal 2 2" xfId="464"/>
    <cellStyle name="A4 Normal 2 2 2" xfId="746"/>
    <cellStyle name="A4 Normal 2 3" xfId="747"/>
    <cellStyle name="A4 Normal 2 3 2" xfId="748"/>
    <cellStyle name="A4 Normal 2 4" xfId="749"/>
    <cellStyle name="A4 Normal 3" xfId="750"/>
    <cellStyle name="A4 Normal 3 2" xfId="751"/>
    <cellStyle name="A4 Normal 4" xfId="752"/>
    <cellStyle name="A4 Stck" xfId="211"/>
    <cellStyle name="A4 Stck 2" xfId="397"/>
    <cellStyle name="A4 Stck 2 2" xfId="753"/>
    <cellStyle name="A4 Stck 3" xfId="754"/>
    <cellStyle name="A4 Stck 3 2" xfId="755"/>
    <cellStyle name="A4 Stck 4" xfId="756"/>
    <cellStyle name="A4 Stk" xfId="212"/>
    <cellStyle name="A4 Stk 2" xfId="398"/>
    <cellStyle name="A4 Stk 2 2" xfId="757"/>
    <cellStyle name="A4 Stk 3" xfId="758"/>
    <cellStyle name="A4 Stk 3 2" xfId="759"/>
    <cellStyle name="A4 Stk 4" xfId="760"/>
    <cellStyle name="A4 T.Stk" xfId="213"/>
    <cellStyle name="A4 T.Stk 2" xfId="399"/>
    <cellStyle name="A4 T.Stk 2 2" xfId="761"/>
    <cellStyle name="A4 T.Stk 3" xfId="762"/>
    <cellStyle name="A4 T.Stk 3 2" xfId="763"/>
    <cellStyle name="A4 T.Stk 4" xfId="764"/>
    <cellStyle name="A4 TJ" xfId="214"/>
    <cellStyle name="A4 TJ 2" xfId="400"/>
    <cellStyle name="A4 TJ 2 2" xfId="765"/>
    <cellStyle name="A4 TJ 3" xfId="766"/>
    <cellStyle name="A4 TJ 3 2" xfId="767"/>
    <cellStyle name="A4 TJ 4" xfId="768"/>
    <cellStyle name="A4 TStk" xfId="215"/>
    <cellStyle name="A4 TStk 2" xfId="401"/>
    <cellStyle name="A4 TStk 2 2" xfId="769"/>
    <cellStyle name="A4 TStk 3" xfId="770"/>
    <cellStyle name="A4 TStk 3 2" xfId="771"/>
    <cellStyle name="A4 TStk 4" xfId="772"/>
    <cellStyle name="A4 Year" xfId="216"/>
    <cellStyle name="A4 Year 2" xfId="402"/>
    <cellStyle name="A4 Year 2 2" xfId="773"/>
    <cellStyle name="A4 Year 3" xfId="774"/>
    <cellStyle name="A4 Year 3 2" xfId="775"/>
    <cellStyle name="A4 Year 4" xfId="776"/>
    <cellStyle name="Akzent1" xfId="255" builtinId="29" customBuiltin="1"/>
    <cellStyle name="Akzent1 2" xfId="87"/>
    <cellStyle name="Akzent1 2 2" xfId="651"/>
    <cellStyle name="Akzent1 2 3" xfId="524"/>
    <cellStyle name="Akzent1 2 4" xfId="471"/>
    <cellStyle name="Akzent1 3" xfId="311"/>
    <cellStyle name="Akzent1 3 2" xfId="584"/>
    <cellStyle name="Akzent2" xfId="259" builtinId="33" customBuiltin="1"/>
    <cellStyle name="Akzent2 2" xfId="88"/>
    <cellStyle name="Akzent2 2 2" xfId="652"/>
    <cellStyle name="Akzent2 2 3" xfId="525"/>
    <cellStyle name="Akzent2 2 4" xfId="472"/>
    <cellStyle name="Akzent2 3" xfId="312"/>
    <cellStyle name="Akzent2 3 2" xfId="566"/>
    <cellStyle name="Akzent3" xfId="263" builtinId="37" customBuiltin="1"/>
    <cellStyle name="Akzent3 2" xfId="89"/>
    <cellStyle name="Akzent3 2 2" xfId="653"/>
    <cellStyle name="Akzent3 2 3" xfId="526"/>
    <cellStyle name="Akzent3 2 4" xfId="473"/>
    <cellStyle name="Akzent3 3" xfId="313"/>
    <cellStyle name="Akzent3 3 2" xfId="567"/>
    <cellStyle name="Akzent4" xfId="267" builtinId="41" customBuiltin="1"/>
    <cellStyle name="Akzent4 2" xfId="90"/>
    <cellStyle name="Akzent4 2 2" xfId="654"/>
    <cellStyle name="Akzent4 2 3" xfId="527"/>
    <cellStyle name="Akzent4 2 4" xfId="474"/>
    <cellStyle name="Akzent4 3" xfId="314"/>
    <cellStyle name="Akzent4 3 2" xfId="581"/>
    <cellStyle name="Akzent5" xfId="271" builtinId="45" customBuiltin="1"/>
    <cellStyle name="Akzent5 2" xfId="91"/>
    <cellStyle name="Akzent5 3" xfId="579"/>
    <cellStyle name="Akzent6" xfId="275" builtinId="49" customBuiltin="1"/>
    <cellStyle name="Akzent6 2" xfId="92"/>
    <cellStyle name="Akzent6 2 2" xfId="655"/>
    <cellStyle name="Akzent6 2 3" xfId="528"/>
    <cellStyle name="Akzent6 2 4" xfId="475"/>
    <cellStyle name="Akzent6 3" xfId="315"/>
    <cellStyle name="Akzent6 3 2" xfId="577"/>
    <cellStyle name="Ausgabe" xfId="248" builtinId="21" customBuiltin="1"/>
    <cellStyle name="Ausgabe 2" xfId="93"/>
    <cellStyle name="Ausgabe 2 2" xfId="656"/>
    <cellStyle name="Ausgabe 2 3" xfId="529"/>
    <cellStyle name="Ausgabe 2 4" xfId="476"/>
    <cellStyle name="Ausgabe 3" xfId="316"/>
    <cellStyle name="Ausgabe 3 2" xfId="557"/>
    <cellStyle name="BasisEineNK" xfId="127"/>
    <cellStyle name="BasisEineNK 2" xfId="128"/>
    <cellStyle name="BasisEineNK 2 2" xfId="317"/>
    <cellStyle name="BasisOhneNK" xfId="94"/>
    <cellStyle name="BasisOhneNK 2" xfId="129"/>
    <cellStyle name="Benennungen" xfId="5"/>
    <cellStyle name="Berechnung" xfId="249" builtinId="22" customBuiltin="1"/>
    <cellStyle name="Berechnung 2" xfId="95"/>
    <cellStyle name="Berechnung 2 2" xfId="657"/>
    <cellStyle name="Berechnung 2 3" xfId="530"/>
    <cellStyle name="Berechnung 2 4" xfId="477"/>
    <cellStyle name="Berechnung 3" xfId="318"/>
    <cellStyle name="Berechnung 3 2" xfId="562"/>
    <cellStyle name="berichtigtes E. Dezimal" xfId="73"/>
    <cellStyle name="berichtigtes E. ganzzahlig" xfId="152"/>
    <cellStyle name="Bilanz" xfId="96"/>
    <cellStyle name="Bilanz 2" xfId="130"/>
    <cellStyle name="Bilanz 2 2" xfId="319"/>
    <cellStyle name="Bold GHG Numbers (0.00)" xfId="217"/>
    <cellStyle name="Dezimal_7 Statistischer Bericht 1998" xfId="85"/>
    <cellStyle name="Eingabe" xfId="247" builtinId="20" customBuiltin="1"/>
    <cellStyle name="Eingabe 2" xfId="97"/>
    <cellStyle name="Eingabe 2 2" xfId="658"/>
    <cellStyle name="Eingabe 2 3" xfId="531"/>
    <cellStyle name="Eingabe 2 4" xfId="478"/>
    <cellStyle name="Eingabe 3" xfId="320"/>
    <cellStyle name="Eingabe 3 2" xfId="569"/>
    <cellStyle name="Ergebnis" xfId="254" builtinId="25" customBuiltin="1"/>
    <cellStyle name="Ergebnis 2" xfId="98"/>
    <cellStyle name="Ergebnis 2 2" xfId="659"/>
    <cellStyle name="Ergebnis 2 3" xfId="532"/>
    <cellStyle name="Ergebnis 2 4" xfId="479"/>
    <cellStyle name="Ergebnis 3" xfId="321"/>
    <cellStyle name="Ergebnis 3 2" xfId="563"/>
    <cellStyle name="Erklärender Text" xfId="253" builtinId="53" customBuiltin="1"/>
    <cellStyle name="Erklärender Text 2" xfId="99"/>
    <cellStyle name="Erklärender Text 3" xfId="585"/>
    <cellStyle name="Euro" xfId="131"/>
    <cellStyle name="Euro 2" xfId="132"/>
    <cellStyle name="Euro 2 2" xfId="322"/>
    <cellStyle name="Euro 2 2 2" xfId="416"/>
    <cellStyle name="Euro 2 2 2 2" xfId="817"/>
    <cellStyle name="Euro 2 2 2 2 2" xfId="926"/>
    <cellStyle name="Euro 2 2 2 3" xfId="848"/>
    <cellStyle name="Euro 2 2 2 3 2" xfId="953"/>
    <cellStyle name="Euro 2 2 2 4" xfId="874"/>
    <cellStyle name="Euro 2 2 2 4 2" xfId="979"/>
    <cellStyle name="Euro 2 2 2 5" xfId="900"/>
    <cellStyle name="Euro 2 2 3" xfId="466"/>
    <cellStyle name="Euro 2 2 4" xfId="810"/>
    <cellStyle name="Euro 2 2 4 2" xfId="919"/>
    <cellStyle name="Euro 2 2 5" xfId="841"/>
    <cellStyle name="Euro 2 2 5 2" xfId="946"/>
    <cellStyle name="Euro 2 2 6" xfId="867"/>
    <cellStyle name="Euro 2 2 6 2" xfId="972"/>
    <cellStyle name="Euro 2 2 7" xfId="893"/>
    <cellStyle name="Euro 2 3" xfId="374"/>
    <cellStyle name="Euro 2 3 2" xfId="631"/>
    <cellStyle name="Euro 2 3 3" xfId="814"/>
    <cellStyle name="Euro 2 3 3 2" xfId="923"/>
    <cellStyle name="Euro 2 3 4" xfId="845"/>
    <cellStyle name="Euro 2 3 4 2" xfId="950"/>
    <cellStyle name="Euro 2 3 5" xfId="871"/>
    <cellStyle name="Euro 2 3 5 2" xfId="976"/>
    <cellStyle name="Euro 2 3 6" xfId="897"/>
    <cellStyle name="Euro 2 4" xfId="544"/>
    <cellStyle name="Euro 2 4 2" xfId="819"/>
    <cellStyle name="Euro 2 4 2 2" xfId="928"/>
    <cellStyle name="Euro 2 4 3" xfId="850"/>
    <cellStyle name="Euro 2 4 3 2" xfId="955"/>
    <cellStyle name="Euro 2 4 4" xfId="876"/>
    <cellStyle name="Euro 2 4 4 2" xfId="981"/>
    <cellStyle name="Euro 2 4 5" xfId="902"/>
    <cellStyle name="Euro 2 5" xfId="465"/>
    <cellStyle name="Euro 2 6" xfId="809"/>
    <cellStyle name="Euro 2 6 2" xfId="918"/>
    <cellStyle name="Euro 2 7" xfId="840"/>
    <cellStyle name="Euro 2 7 2" xfId="945"/>
    <cellStyle name="Euro 2 8" xfId="866"/>
    <cellStyle name="Euro 2 8 2" xfId="971"/>
    <cellStyle name="Euro 2 9" xfId="892"/>
    <cellStyle name="Euro 3" xfId="218"/>
    <cellStyle name="Euro 3 2" xfId="324"/>
    <cellStyle name="Euro 3 2 2" xfId="417"/>
    <cellStyle name="Euro 3 3" xfId="403"/>
    <cellStyle name="Euro 3 4" xfId="415"/>
    <cellStyle name="Euro 3 4 2" xfId="816"/>
    <cellStyle name="Euro 3 4 2 2" xfId="925"/>
    <cellStyle name="Euro 3 4 3" xfId="847"/>
    <cellStyle name="Euro 3 4 3 2" xfId="952"/>
    <cellStyle name="Euro 3 4 4" xfId="873"/>
    <cellStyle name="Euro 3 4 4 2" xfId="978"/>
    <cellStyle name="Euro 3 4 5" xfId="899"/>
    <cellStyle name="Euro 3 5" xfId="323"/>
    <cellStyle name="Euro 3 5 2" xfId="811"/>
    <cellStyle name="Euro 3 5 2 2" xfId="920"/>
    <cellStyle name="Euro 3 5 3" xfId="842"/>
    <cellStyle name="Euro 3 5 3 2" xfId="947"/>
    <cellStyle name="Euro 3 5 4" xfId="868"/>
    <cellStyle name="Euro 3 5 4 2" xfId="973"/>
    <cellStyle name="Euro 3 5 5" xfId="894"/>
    <cellStyle name="Euro 4" xfId="543"/>
    <cellStyle name="Euro 4 2" xfId="818"/>
    <cellStyle name="Euro 4 2 2" xfId="927"/>
    <cellStyle name="Euro 4 3" xfId="849"/>
    <cellStyle name="Euro 4 3 2" xfId="954"/>
    <cellStyle name="Euro 4 4" xfId="875"/>
    <cellStyle name="Euro 4 4 2" xfId="980"/>
    <cellStyle name="Euro 4 5" xfId="901"/>
    <cellStyle name="Euro 5" xfId="808"/>
    <cellStyle name="Euro 5 2" xfId="917"/>
    <cellStyle name="Euro 6" xfId="839"/>
    <cellStyle name="Euro 6 2" xfId="944"/>
    <cellStyle name="Euro 7" xfId="865"/>
    <cellStyle name="Euro 7 2" xfId="970"/>
    <cellStyle name="Euro 8" xfId="891"/>
    <cellStyle name="Geheimhaltung" xfId="100"/>
    <cellStyle name="Geheimhaltung 2" xfId="101"/>
    <cellStyle name="Geheimhaltung 2 2" xfId="153"/>
    <cellStyle name="Geheimhaltung 3" xfId="154"/>
    <cellStyle name="Geheimhaltung_Kopie von sg36_energieverw_vg_ab_2005" xfId="102"/>
    <cellStyle name="geschätztes E. Dezimal" xfId="155"/>
    <cellStyle name="geschätztes E. ganzzahlig" xfId="156"/>
    <cellStyle name="Gut" xfId="244" builtinId="26" customBuiltin="1"/>
    <cellStyle name="Gut 2" xfId="103"/>
    <cellStyle name="Gut 2 2" xfId="660"/>
    <cellStyle name="Gut 2 3" xfId="533"/>
    <cellStyle name="Gut 2 4" xfId="480"/>
    <cellStyle name="Gut 3" xfId="325"/>
    <cellStyle name="Gut 3 2" xfId="586"/>
    <cellStyle name="Headline" xfId="219"/>
    <cellStyle name="Hyperlink 2" xfId="6"/>
    <cellStyle name="Hyperlink 2 2" xfId="104"/>
    <cellStyle name="Hyperlink 2 2 2" xfId="133"/>
    <cellStyle name="Hyperlink 2 2 3" xfId="326"/>
    <cellStyle name="Hyperlink 2 3" xfId="168"/>
    <cellStyle name="Hyperlink 2 3 2" xfId="328"/>
    <cellStyle name="Hyperlink 2 3 3" xfId="327"/>
    <cellStyle name="Hyperlink 2 4" xfId="329"/>
    <cellStyle name="Hyperlink 2 5" xfId="330"/>
    <cellStyle name="Hyperlink 3" xfId="7"/>
    <cellStyle name="Hyperlink 3 2" xfId="134"/>
    <cellStyle name="Hyperlink 4" xfId="331"/>
    <cellStyle name="Hyperlink 5" xfId="777"/>
    <cellStyle name="Hyperlink 5 2" xfId="778"/>
    <cellStyle name="in Millionen" xfId="157"/>
    <cellStyle name="in Tausend" xfId="105"/>
    <cellStyle name="InhaltNormal" xfId="332"/>
    <cellStyle name="InhaltNormal 2" xfId="779"/>
    <cellStyle name="Jahr" xfId="135"/>
    <cellStyle name="Jahr 2" xfId="136"/>
    <cellStyle name="Jahr 2 2" xfId="333"/>
    <cellStyle name="Komma" xfId="833" builtinId="3"/>
    <cellStyle name="Komma 2" xfId="4"/>
    <cellStyle name="Komma 2 2" xfId="334"/>
    <cellStyle name="Komma 2 2 2" xfId="411"/>
    <cellStyle name="Komma 2 2 2 2" xfId="815"/>
    <cellStyle name="Komma 2 2 2 2 2" xfId="924"/>
    <cellStyle name="Komma 2 2 2 3" xfId="846"/>
    <cellStyle name="Komma 2 2 2 3 2" xfId="951"/>
    <cellStyle name="Komma 2 2 2 4" xfId="872"/>
    <cellStyle name="Komma 2 2 2 4 2" xfId="977"/>
    <cellStyle name="Komma 2 2 2 5" xfId="898"/>
    <cellStyle name="Komma 2 2 3" xfId="812"/>
    <cellStyle name="Komma 2 2 3 2" xfId="921"/>
    <cellStyle name="Komma 2 2 4" xfId="843"/>
    <cellStyle name="Komma 2 2 4 2" xfId="948"/>
    <cellStyle name="Komma 2 2 5" xfId="869"/>
    <cellStyle name="Komma 2 2 5 2" xfId="974"/>
    <cellStyle name="Komma 2 2 6" xfId="895"/>
    <cellStyle name="Komma 2 3" xfId="367"/>
    <cellStyle name="Komma 2 3 2" xfId="813"/>
    <cellStyle name="Komma 2 3 2 2" xfId="922"/>
    <cellStyle name="Komma 2 3 3" xfId="844"/>
    <cellStyle name="Komma 2 3 3 2" xfId="949"/>
    <cellStyle name="Komma 2 3 4" xfId="870"/>
    <cellStyle name="Komma 2 3 4 2" xfId="975"/>
    <cellStyle name="Komma 2 3 5" xfId="896"/>
    <cellStyle name="Komma 2 4" xfId="807"/>
    <cellStyle name="Komma 2 4 2" xfId="916"/>
    <cellStyle name="Komma 2 5" xfId="838"/>
    <cellStyle name="Komma 2 5 2" xfId="943"/>
    <cellStyle name="Komma 2 6" xfId="864"/>
    <cellStyle name="Komma 2 6 2" xfId="969"/>
    <cellStyle name="Komma 2 7" xfId="890"/>
    <cellStyle name="Komma 3" xfId="548"/>
    <cellStyle name="Komma 3 2" xfId="780"/>
    <cellStyle name="Komma 3 2 2" xfId="781"/>
    <cellStyle name="Komma 3 2 2 2" xfId="822"/>
    <cellStyle name="Komma 3 2 2 2 2" xfId="931"/>
    <cellStyle name="Komma 3 2 2 3" xfId="853"/>
    <cellStyle name="Komma 3 2 2 3 2" xfId="958"/>
    <cellStyle name="Komma 3 2 2 4" xfId="879"/>
    <cellStyle name="Komma 3 2 2 4 2" xfId="984"/>
    <cellStyle name="Komma 3 2 2 5" xfId="905"/>
    <cellStyle name="Komma 3 2 3" xfId="782"/>
    <cellStyle name="Komma 3 2 3 2" xfId="823"/>
    <cellStyle name="Komma 3 2 3 2 2" xfId="932"/>
    <cellStyle name="Komma 3 2 3 3" xfId="854"/>
    <cellStyle name="Komma 3 2 3 3 2" xfId="959"/>
    <cellStyle name="Komma 3 2 3 4" xfId="880"/>
    <cellStyle name="Komma 3 2 3 4 2" xfId="985"/>
    <cellStyle name="Komma 3 2 3 5" xfId="906"/>
    <cellStyle name="Komma 3 2 4" xfId="821"/>
    <cellStyle name="Komma 3 2 4 2" xfId="930"/>
    <cellStyle name="Komma 3 2 5" xfId="852"/>
    <cellStyle name="Komma 3 2 5 2" xfId="957"/>
    <cellStyle name="Komma 3 2 6" xfId="878"/>
    <cellStyle name="Komma 3 2 6 2" xfId="983"/>
    <cellStyle name="Komma 3 2 7" xfId="904"/>
    <cellStyle name="Komma 4" xfId="555"/>
    <cellStyle name="Komma 4 2" xfId="783"/>
    <cellStyle name="Komma 4 2 2" xfId="824"/>
    <cellStyle name="Komma 4 2 2 2" xfId="933"/>
    <cellStyle name="Komma 4 2 3" xfId="855"/>
    <cellStyle name="Komma 4 2 3 2" xfId="960"/>
    <cellStyle name="Komma 4 2 4" xfId="881"/>
    <cellStyle name="Komma 4 2 4 2" xfId="986"/>
    <cellStyle name="Komma 4 2 5" xfId="907"/>
    <cellStyle name="Komma 4 3" xfId="784"/>
    <cellStyle name="Komma 4 3 2" xfId="825"/>
    <cellStyle name="Komma 4 3 2 2" xfId="934"/>
    <cellStyle name="Komma 4 3 3" xfId="856"/>
    <cellStyle name="Komma 4 3 3 2" xfId="961"/>
    <cellStyle name="Komma 4 3 4" xfId="882"/>
    <cellStyle name="Komma 4 3 4 2" xfId="987"/>
    <cellStyle name="Komma 4 3 5" xfId="908"/>
    <cellStyle name="Komma 4 4" xfId="820"/>
    <cellStyle name="Komma 4 4 2" xfId="929"/>
    <cellStyle name="Komma 4 5" xfId="851"/>
    <cellStyle name="Komma 4 5 2" xfId="956"/>
    <cellStyle name="Komma 4 6" xfId="877"/>
    <cellStyle name="Komma 4 6 2" xfId="982"/>
    <cellStyle name="Komma 4 7" xfId="903"/>
    <cellStyle name="Komma 5" xfId="785"/>
    <cellStyle name="Komma 5 2" xfId="826"/>
    <cellStyle name="Komma 5 2 2" xfId="935"/>
    <cellStyle name="Komma 5 3" xfId="857"/>
    <cellStyle name="Komma 5 3 2" xfId="962"/>
    <cellStyle name="Komma 5 4" xfId="883"/>
    <cellStyle name="Komma 5 4 2" xfId="988"/>
    <cellStyle name="Komma 5 5" xfId="909"/>
    <cellStyle name="Komma 6" xfId="786"/>
    <cellStyle name="Komma 6 2" xfId="827"/>
    <cellStyle name="Komma 6 2 2" xfId="936"/>
    <cellStyle name="Komma 6 3" xfId="858"/>
    <cellStyle name="Komma 6 3 2" xfId="963"/>
    <cellStyle name="Komma 6 4" xfId="884"/>
    <cellStyle name="Komma 6 4 2" xfId="989"/>
    <cellStyle name="Komma 6 5" xfId="910"/>
    <cellStyle name="Komma 7" xfId="942"/>
    <cellStyle name="Leerzeile" xfId="158"/>
    <cellStyle name="Link 2" xfId="787"/>
    <cellStyle name="Link 3" xfId="835"/>
    <cellStyle name="LinkGemVeroeff" xfId="834"/>
    <cellStyle name="Messziffer" xfId="106"/>
    <cellStyle name="Messziffer 2" xfId="137"/>
    <cellStyle name="Messziffer 2 2" xfId="335"/>
    <cellStyle name="Messziffer 3" xfId="336"/>
    <cellStyle name="mitP" xfId="220"/>
    <cellStyle name="Neutral" xfId="246" builtinId="28" customBuiltin="1"/>
    <cellStyle name="Neutral 2" xfId="107"/>
    <cellStyle name="Neutral 2 2" xfId="661"/>
    <cellStyle name="Neutral 2 3" xfId="534"/>
    <cellStyle name="Neutral 2 4" xfId="481"/>
    <cellStyle name="Neutral 3" xfId="337"/>
    <cellStyle name="Neutral 3 2" xfId="587"/>
    <cellStyle name="Normal GHG Numbers (0.00)" xfId="221"/>
    <cellStyle name="Normal GHG Textfiels Bold" xfId="222"/>
    <cellStyle name="Normal GHG whole table" xfId="223"/>
    <cellStyle name="Normal GHG-Shade" xfId="224"/>
    <cellStyle name="Normal GHG-Shade 2" xfId="404"/>
    <cellStyle name="Normal GHG-Shade 2 2" xfId="427"/>
    <cellStyle name="Normal GHG-Shade 2 3" xfId="687"/>
    <cellStyle name="Normal GHG-Shade 3" xfId="626"/>
    <cellStyle name="Normal GHG-Shade 3 2" xfId="679"/>
    <cellStyle name="Normal GHG-Shade 3 3" xfId="688"/>
    <cellStyle name="Normal GHG-Shade 4" xfId="547"/>
    <cellStyle name="Normal GHG-Shade 4 2" xfId="678"/>
    <cellStyle name="Normal GHG-Shade 4 3" xfId="686"/>
    <cellStyle name="Normal GHG-Shade 5" xfId="689"/>
    <cellStyle name="Normal_HELP" xfId="225"/>
    <cellStyle name="Notiz 2" xfId="108"/>
    <cellStyle name="Notiz 2 2" xfId="339"/>
    <cellStyle name="Notiz 2 2 2" xfId="662"/>
    <cellStyle name="Notiz 2 3" xfId="414"/>
    <cellStyle name="Notiz 2 3 2" xfId="535"/>
    <cellStyle name="Notiz 2 4" xfId="482"/>
    <cellStyle name="Notiz 2 5" xfId="338"/>
    <cellStyle name="Notiz 3" xfId="109"/>
    <cellStyle name="Notiz 3 2" xfId="371"/>
    <cellStyle name="Notiz 4" xfId="340"/>
    <cellStyle name="Notiz 4 2" xfId="588"/>
    <cellStyle name="Notiz 5" xfId="455"/>
    <cellStyle name="o.Tausender" xfId="788"/>
    <cellStyle name="o.Tausender 2" xfId="789"/>
    <cellStyle name="o.Tausender 2 2" xfId="790"/>
    <cellStyle name="o.Tausender 3" xfId="791"/>
    <cellStyle name="ohneP" xfId="226"/>
    <cellStyle name="Pattern" xfId="227"/>
    <cellStyle name="Prozent" xfId="806" builtinId="5"/>
    <cellStyle name="Prozent 2" xfId="47"/>
    <cellStyle name="Prozent 2 2" xfId="48"/>
    <cellStyle name="Prozent 2 2 2" xfId="79"/>
    <cellStyle name="Prozent 2 2 3" xfId="633"/>
    <cellStyle name="Prozent 2 2 4" xfId="499"/>
    <cellStyle name="Prozent 2 2 5" xfId="468"/>
    <cellStyle name="Prozent 2 2 6" xfId="805"/>
    <cellStyle name="Prozent 2 3" xfId="78"/>
    <cellStyle name="Prozent 2 3 2" xfId="632"/>
    <cellStyle name="Prozent 2 3 3" xfId="520"/>
    <cellStyle name="Prozent 2 3 4" xfId="467"/>
    <cellStyle name="Prozent 2 4" xfId="138"/>
    <cellStyle name="Prozent 2 5" xfId="169"/>
    <cellStyle name="Prozent 2 6" xfId="341"/>
    <cellStyle name="Prozent 3" xfId="342"/>
    <cellStyle name="Prozent 3 2" xfId="792"/>
    <cellStyle name="Prozent 3 3" xfId="793"/>
    <cellStyle name="Prozent 4" xfId="680"/>
    <cellStyle name="Prozent 4 2" xfId="794"/>
    <cellStyle name="Prozent 4 3" xfId="795"/>
    <cellStyle name="Punkt" xfId="8"/>
    <cellStyle name="Punkt, o + u Ränder" xfId="9"/>
    <cellStyle name="Punkt, o + u Ränder 2" xfId="610"/>
    <cellStyle name="Punkt, o+u Ränder" xfId="10"/>
    <cellStyle name="Punkt, o+u Ränder 2" xfId="611"/>
    <cellStyle name="Punkt, rechts Rand" xfId="11"/>
    <cellStyle name="Punkt,,oben+unten Ränder" xfId="12"/>
    <cellStyle name="Punkt,,oben+unten Ränder 2" xfId="612"/>
    <cellStyle name="Punkt,,oben+unten Ränder 3" xfId="613"/>
    <cellStyle name="Punkt,rechts Rand" xfId="13"/>
    <cellStyle name="Punkt; unten Rand" xfId="76"/>
    <cellStyle name="Raster" xfId="14"/>
    <cellStyle name="Raster Linie ob + rechts" xfId="15"/>
    <cellStyle name="Raster Linie ob + rechts 2" xfId="614"/>
    <cellStyle name="Raster Linie oben" xfId="16"/>
    <cellStyle name="Raster Linie oben 2" xfId="615"/>
    <cellStyle name="Raster Linie oben u. unten" xfId="17"/>
    <cellStyle name="Raster Linie oben u. unten 2" xfId="589"/>
    <cellStyle name="Raster Linie oben u. unten 3" xfId="616"/>
    <cellStyle name="Raster Linie oben u. unten+re" xfId="18"/>
    <cellStyle name="Raster Linie oben u. unten+re 2" xfId="590"/>
    <cellStyle name="Raster Linie oben u. unten+re 3" xfId="617"/>
    <cellStyle name="Raster Linie rechts" xfId="19"/>
    <cellStyle name="Raster Linie unten" xfId="20"/>
    <cellStyle name="SAPBEXstdData 2" xfId="608"/>
    <cellStyle name="Schlecht" xfId="245" builtinId="27" customBuiltin="1"/>
    <cellStyle name="Schlecht 2" xfId="110"/>
    <cellStyle name="Schlecht 2 2" xfId="663"/>
    <cellStyle name="Schlecht 2 3" xfId="536"/>
    <cellStyle name="Schlecht 2 4" xfId="483"/>
    <cellStyle name="Schlecht 3" xfId="343"/>
    <cellStyle name="Schlecht 3 2" xfId="591"/>
    <cellStyle name="Standard" xfId="0" builtinId="0"/>
    <cellStyle name="Standard 10" xfId="176"/>
    <cellStyle name="Standard 10 2" xfId="180"/>
    <cellStyle name="Standard 10 2 2" xfId="387"/>
    <cellStyle name="Standard 10 3" xfId="345"/>
    <cellStyle name="Standard 10 3 2" xfId="419"/>
    <cellStyle name="Standard 10 3 3" xfId="664"/>
    <cellStyle name="Standard 10 4" xfId="383"/>
    <cellStyle name="Standard 10 5" xfId="418"/>
    <cellStyle name="Standard 10 5 2" xfId="442"/>
    <cellStyle name="Standard 10 6" xfId="432"/>
    <cellStyle name="Standard 10 7" xfId="484"/>
    <cellStyle name="Standard 10 8" xfId="344"/>
    <cellStyle name="Standard 11" xfId="233"/>
    <cellStyle name="Standard 11 2" xfId="235"/>
    <cellStyle name="Standard 11 2 2" xfId="410"/>
    <cellStyle name="Standard 11 2 3" xfId="559"/>
    <cellStyle name="Standard 11 3" xfId="409"/>
    <cellStyle name="Standard 11 4" xfId="412"/>
    <cellStyle name="Standard 11 4 2" xfId="441"/>
    <cellStyle name="Standard 11 4 3" xfId="553"/>
    <cellStyle name="Standard 11 5" xfId="485"/>
    <cellStyle name="Standard 11 6" xfId="346"/>
    <cellStyle name="Standard 12" xfId="234"/>
    <cellStyle name="Standard 12 2" xfId="236"/>
    <cellStyle name="Standard 12 2 2" xfId="425"/>
    <cellStyle name="Standard 12 2 2 2" xfId="445"/>
    <cellStyle name="Standard 12 2 3" xfId="435"/>
    <cellStyle name="Standard 12 2 4" xfId="665"/>
    <cellStyle name="Standard 12 2 5" xfId="365"/>
    <cellStyle name="Standard 12 3" xfId="406"/>
    <cellStyle name="Standard 12 3 2" xfId="429"/>
    <cellStyle name="Standard 12 3 2 2" xfId="448"/>
    <cellStyle name="Standard 12 3 3" xfId="438"/>
    <cellStyle name="Standard 12 3 4" xfId="578"/>
    <cellStyle name="Standard 12 4" xfId="486"/>
    <cellStyle name="Standard 13" xfId="237"/>
    <cellStyle name="Standard 13 2" xfId="627"/>
    <cellStyle name="Standard 13 2 2" xfId="685"/>
    <cellStyle name="Standard 13 3" xfId="634"/>
    <cellStyle name="Standard 13 4" xfId="609"/>
    <cellStyle name="Standard 13 5" xfId="470"/>
    <cellStyle name="Standard 14" xfId="691"/>
    <cellStyle name="Standard 14 2" xfId="692"/>
    <cellStyle name="Standard 15" xfId="451"/>
    <cellStyle name="Standard 16" xfId="238"/>
    <cellStyle name="Standard 2" xfId="1"/>
    <cellStyle name="Standard 2 2" xfId="49"/>
    <cellStyle name="Standard 2 2 2" xfId="81"/>
    <cellStyle name="Standard 2 2 2 2" xfId="141"/>
    <cellStyle name="Standard 2 2 2 2 2" xfId="377"/>
    <cellStyle name="Standard 2 2 2 3" xfId="522"/>
    <cellStyle name="Standard 2 2 3" xfId="140"/>
    <cellStyle name="Standard 2 2 3 2" xfId="376"/>
    <cellStyle name="Standard 2 2 4" xfId="347"/>
    <cellStyle name="Standard 2 2 4 2" xfId="629"/>
    <cellStyle name="Standard 2 2 5" xfId="500"/>
    <cellStyle name="Standard 2 2 7" xfId="836"/>
    <cellStyle name="Standard 2 3" xfId="51"/>
    <cellStyle name="Standard 2 3 2" xfId="174"/>
    <cellStyle name="Standard 2 3 2 2" xfId="630"/>
    <cellStyle name="Standard 2 3 2 3" xfId="545"/>
    <cellStyle name="Standard 2 3 2 4" xfId="461"/>
    <cellStyle name="Standard 2 3 3" xfId="549"/>
    <cellStyle name="Standard 2 3 4" xfId="502"/>
    <cellStyle name="Standard 2 3 5" xfId="681"/>
    <cellStyle name="Standard 2 3 6" xfId="456"/>
    <cellStyle name="Standard 2 4" xfId="54"/>
    <cellStyle name="Standard 2 4 2" xfId="175"/>
    <cellStyle name="Standard 2 4 2 2" xfId="382"/>
    <cellStyle name="Standard 2 4 3" xfId="368"/>
    <cellStyle name="Standard 2 4 3 2" xfId="628"/>
    <cellStyle name="Standard 2 5" xfId="80"/>
    <cellStyle name="Standard 2 5 2" xfId="469"/>
    <cellStyle name="Standard 2 5 3" xfId="666"/>
    <cellStyle name="Standard 2 5 4" xfId="521"/>
    <cellStyle name="Standard 2 5 5" xfId="683"/>
    <cellStyle name="Standard 2 5 6" xfId="487"/>
    <cellStyle name="Standard 2 6" xfId="139"/>
    <cellStyle name="Standard 2 6 2" xfId="375"/>
    <cellStyle name="Standard 2 7" xfId="348"/>
    <cellStyle name="Standard 2 8" xfId="804"/>
    <cellStyle name="Standard 20" xfId="837"/>
    <cellStyle name="Standard 3" xfId="3"/>
    <cellStyle name="Standard 3 2" xfId="84"/>
    <cellStyle name="Standard 3 2 2" xfId="111"/>
    <cellStyle name="Standard 3 2 2 2" xfId="372"/>
    <cellStyle name="Standard 3 2 3" xfId="370"/>
    <cellStyle name="Standard 3 3" xfId="112"/>
    <cellStyle name="Standard 3 4" xfId="366"/>
    <cellStyle name="Standard 3 4 2" xfId="498"/>
    <cellStyle name="Standard 3 4 3" xfId="690"/>
    <cellStyle name="Standard 3 5" xfId="452"/>
    <cellStyle name="Standard 3 6" xfId="803"/>
    <cellStyle name="Standard 4" xfId="46"/>
    <cellStyle name="Standard 4 2" xfId="75"/>
    <cellStyle name="Standard 4 2 2" xfId="550"/>
    <cellStyle name="Standard 4 2 3" xfId="519"/>
    <cellStyle name="Standard 4 2 4" xfId="457"/>
    <cellStyle name="Standard 4 3" xfId="142"/>
    <cellStyle name="Standard 4 4" xfId="173"/>
    <cellStyle name="Standard 4 4 2" xfId="350"/>
    <cellStyle name="Standard 4 4 2 2" xfId="420"/>
    <cellStyle name="Standard 4 4 3" xfId="381"/>
    <cellStyle name="Standard 4 4 4" xfId="349"/>
    <cellStyle name="Standard 4 5" xfId="351"/>
    <cellStyle name="Standard 4 5 2" xfId="413"/>
    <cellStyle name="Standard 4 5 3" xfId="421"/>
    <cellStyle name="Standard 5" xfId="50"/>
    <cellStyle name="Standard 5 2" xfId="182"/>
    <cellStyle name="Standard 5 2 2" xfId="389"/>
    <cellStyle name="Standard 5 2 2 2" xfId="426"/>
    <cellStyle name="Standard 5 2 2 2 2" xfId="446"/>
    <cellStyle name="Standard 5 2 2 2 3" xfId="667"/>
    <cellStyle name="Standard 5 2 2 3" xfId="436"/>
    <cellStyle name="Standard 5 2 2 3 2" xfId="551"/>
    <cellStyle name="Standard 5 2 2 4" xfId="488"/>
    <cellStyle name="Standard 5 2 3" xfId="407"/>
    <cellStyle name="Standard 5 2 3 2" xfId="430"/>
    <cellStyle name="Standard 5 2 3 2 2" xfId="449"/>
    <cellStyle name="Standard 5 2 3 3" xfId="439"/>
    <cellStyle name="Standard 5 2 3 4" xfId="682"/>
    <cellStyle name="Standard 5 2 4" xfId="459"/>
    <cellStyle name="Standard 5 2 5" xfId="352"/>
    <cellStyle name="Standard 5 3" xfId="422"/>
    <cellStyle name="Standard 5 3 2" xfId="443"/>
    <cellStyle name="Standard 5 3 2 2" xfId="489"/>
    <cellStyle name="Standard 5 3 3" xfId="684"/>
    <cellStyle name="Standard 5 3 4" xfId="458"/>
    <cellStyle name="Standard 5 4" xfId="433"/>
    <cellStyle name="Standard 5 4 2" xfId="625"/>
    <cellStyle name="Standard 5 5" xfId="501"/>
    <cellStyle name="Standard 5 5 2" xfId="675"/>
    <cellStyle name="Standard 5 6" xfId="453"/>
    <cellStyle name="Standard 6" xfId="83"/>
    <cellStyle name="Standard 6 2" xfId="183"/>
    <cellStyle name="Standard 6 2 2" xfId="390"/>
    <cellStyle name="Standard 6 2 2 2" xfId="552"/>
    <cellStyle name="Standard 6 2 3" xfId="546"/>
    <cellStyle name="Standard 6 2 4" xfId="460"/>
    <cellStyle name="Standard 7" xfId="82"/>
    <cellStyle name="Standard 7 2" xfId="181"/>
    <cellStyle name="Standard 7 2 2" xfId="388"/>
    <cellStyle name="Standard 7 3" xfId="523"/>
    <cellStyle name="Standard 7 3 2" xfId="676"/>
    <cellStyle name="Standard 8" xfId="143"/>
    <cellStyle name="Standard 8 2" xfId="177"/>
    <cellStyle name="Standard 8 2 2" xfId="384"/>
    <cellStyle name="Standard 8 3" xfId="378"/>
    <cellStyle name="Standard 9" xfId="167"/>
    <cellStyle name="Standard 9 2" xfId="178"/>
    <cellStyle name="Standard 9 2 2" xfId="354"/>
    <cellStyle name="Standard 9 2 2 2" xfId="424"/>
    <cellStyle name="Standard 9 2 2 3" xfId="668"/>
    <cellStyle name="Standard 9 2 3" xfId="385"/>
    <cellStyle name="Standard 9 2 4" xfId="423"/>
    <cellStyle name="Standard 9 2 4 2" xfId="444"/>
    <cellStyle name="Standard 9 2 5" xfId="434"/>
    <cellStyle name="Standard 9 2 6" xfId="490"/>
    <cellStyle name="Standard 9 2 7" xfId="353"/>
    <cellStyle name="Standard 9 3" xfId="231"/>
    <cellStyle name="Standard 9 3 2" xfId="408"/>
    <cellStyle name="Standard 9 3 2 2" xfId="431"/>
    <cellStyle name="Standard 9 3 2 2 2" xfId="450"/>
    <cellStyle name="Standard 9 3 2 3" xfId="440"/>
    <cellStyle name="Standard 9 3 3" xfId="428"/>
    <cellStyle name="Standard 9 3 3 2" xfId="447"/>
    <cellStyle name="Standard 9 3 4" xfId="437"/>
    <cellStyle name="Standard 9 3 5" xfId="491"/>
    <cellStyle name="Standard 9 4" xfId="379"/>
    <cellStyle name="Standard 9 5" xfId="454"/>
    <cellStyle name="Stichprobenfehler Dezimal" xfId="159"/>
    <cellStyle name="Stichprobenfehler ganzzahlig" xfId="160"/>
    <cellStyle name="Stil 1" xfId="796"/>
    <cellStyle name="Strich" xfId="21"/>
    <cellStyle name="Strich 2" xfId="74"/>
    <cellStyle name="Strich 2 2" xfId="113"/>
    <cellStyle name="Strich 2 3" xfId="171"/>
    <cellStyle name="Strich 2 4" xfId="369"/>
    <cellStyle name="Strich 3" xfId="161"/>
    <cellStyle name="Strich 4" xfId="170"/>
    <cellStyle name="Strich 4 2" xfId="179"/>
    <cellStyle name="Strich 4 2 2" xfId="386"/>
    <cellStyle name="Strich 4 3" xfId="380"/>
    <cellStyle name="Strich 5" xfId="355"/>
    <cellStyle name="Strich mit Ränder" xfId="22"/>
    <cellStyle name="Strich mit Ränder 2" xfId="592"/>
    <cellStyle name="Strich mit Ränder 3" xfId="618"/>
    <cellStyle name="Strich mit Ränder o+u" xfId="23"/>
    <cellStyle name="Strich mit Ränder o+u 2" xfId="593"/>
    <cellStyle name="Strich mit Ränder o+u 3" xfId="619"/>
    <cellStyle name="Strich mit Ränder o+u+r" xfId="24"/>
    <cellStyle name="Strich mit Ränder o+u+r 2" xfId="594"/>
    <cellStyle name="Strich mit Ränder o+u+r 3" xfId="620"/>
    <cellStyle name="Strich, ohne Rahmen" xfId="25"/>
    <cellStyle name="Strich, rechts Rand" xfId="26"/>
    <cellStyle name="Strich, rechts+u+o Rand" xfId="27"/>
    <cellStyle name="Strich, rechts+u+o Rand 2" xfId="595"/>
    <cellStyle name="Strich,o+u Rand" xfId="28"/>
    <cellStyle name="Strich,o+u Rand 2" xfId="596"/>
    <cellStyle name="Strich,o+u+ rechts Rand" xfId="29"/>
    <cellStyle name="Strich,o+u+ rechts Rand 2" xfId="597"/>
    <cellStyle name="Strich,Rahmen links" xfId="30"/>
    <cellStyle name="Strich,Rahmen links 2" xfId="229"/>
    <cellStyle name="Strich,u+o Ränder" xfId="31"/>
    <cellStyle name="Strich,u+o Ränder 2" xfId="598"/>
    <cellStyle name="Strich; ohne Ränder" xfId="32"/>
    <cellStyle name="Strich; Rand rechts" xfId="77"/>
    <cellStyle name="Strich; unten Rand" xfId="33"/>
    <cellStyle name="Strich;rechts + unten Rand" xfId="34"/>
    <cellStyle name="Strich_bilanzjo" xfId="35"/>
    <cellStyle name="Tabarial" xfId="114"/>
    <cellStyle name="Tabelle" xfId="36"/>
    <cellStyle name="Tabelle 2" xfId="621"/>
    <cellStyle name="Tabellenfach gesperrt X" xfId="162"/>
    <cellStyle name="TabFuss linksbündig" xfId="37"/>
    <cellStyle name="TabFuss linksbündig 2" xfId="599"/>
    <cellStyle name="TabFuss linksbündig 3" xfId="622"/>
    <cellStyle name="TabFuss linksbündig o.Ränder" xfId="38"/>
    <cellStyle name="TabFuss rechts" xfId="2"/>
    <cellStyle name="TabFuss rechts 2" xfId="172"/>
    <cellStyle name="TabFuss rechts 3" xfId="356"/>
    <cellStyle name="TabFuss rot." xfId="39"/>
    <cellStyle name="TabFuss rot. 2" xfId="600"/>
    <cellStyle name="TabFuss rot. 3" xfId="623"/>
    <cellStyle name="TabFuss rot. fett" xfId="40"/>
    <cellStyle name="TabFuss rot. fett 2" xfId="624"/>
    <cellStyle name="TabKopf" xfId="41"/>
    <cellStyle name="TabKopf rot." xfId="42"/>
    <cellStyle name="TabKopf_li" xfId="43"/>
    <cellStyle name="TabKopf_re" xfId="86"/>
    <cellStyle name="Tausender" xfId="115"/>
    <cellStyle name="Tausender 2" xfId="677"/>
    <cellStyle name="Text mit Füllzeichen" xfId="116"/>
    <cellStyle name="Überschrift" xfId="239" builtinId="15" customBuiltin="1"/>
    <cellStyle name="Überschrift 1" xfId="240" builtinId="16" customBuiltin="1"/>
    <cellStyle name="Überschrift 1 2" xfId="117"/>
    <cellStyle name="Überschrift 1 2 2" xfId="670"/>
    <cellStyle name="Überschrift 1 2 3" xfId="537"/>
    <cellStyle name="Überschrift 1 2 4" xfId="493"/>
    <cellStyle name="Überschrift 1 3" xfId="357"/>
    <cellStyle name="Überschrift 1 3 2" xfId="601"/>
    <cellStyle name="Überschrift 2" xfId="241" builtinId="17" customBuiltin="1"/>
    <cellStyle name="Überschrift 2 2" xfId="118"/>
    <cellStyle name="Überschrift 2 2 2" xfId="671"/>
    <cellStyle name="Überschrift 2 2 3" xfId="538"/>
    <cellStyle name="Überschrift 2 2 4" xfId="494"/>
    <cellStyle name="Überschrift 2 3" xfId="358"/>
    <cellStyle name="Überschrift 2 3 2" xfId="602"/>
    <cellStyle name="Überschrift 3" xfId="242" builtinId="18" customBuiltin="1"/>
    <cellStyle name="Überschrift 3 2" xfId="119"/>
    <cellStyle name="Überschrift 3 2 2" xfId="672"/>
    <cellStyle name="Überschrift 3 2 3" xfId="539"/>
    <cellStyle name="Überschrift 3 2 4" xfId="495"/>
    <cellStyle name="Überschrift 3 3" xfId="359"/>
    <cellStyle name="Überschrift 3 3 2" xfId="603"/>
    <cellStyle name="Überschrift 4" xfId="243" builtinId="19" customBuiltin="1"/>
    <cellStyle name="Überschrift 4 2" xfId="120"/>
    <cellStyle name="Überschrift 4 2 2" xfId="673"/>
    <cellStyle name="Überschrift 4 2 3" xfId="540"/>
    <cellStyle name="Überschrift 4 2 4" xfId="496"/>
    <cellStyle name="Überschrift 4 3" xfId="360"/>
    <cellStyle name="Überschrift 4 3 2" xfId="604"/>
    <cellStyle name="Überschrift 5" xfId="121"/>
    <cellStyle name="Überschrift 5 2" xfId="669"/>
    <cellStyle name="Überschrift 5 3" xfId="541"/>
    <cellStyle name="Überschrift 5 4" xfId="492"/>
    <cellStyle name="Überschrift 6" xfId="361"/>
    <cellStyle name="Ü-Haupt[I,II]" xfId="163"/>
    <cellStyle name="Ü-Tabellen[1.,2.]" xfId="122"/>
    <cellStyle name="Ü-Zwischen[A,B]" xfId="164"/>
    <cellStyle name="Verknüpfte Zelle" xfId="250" builtinId="24" customBuiltin="1"/>
    <cellStyle name="Verknüpfte Zelle 2" xfId="123"/>
    <cellStyle name="Verknüpfte Zelle 2 2" xfId="674"/>
    <cellStyle name="Verknüpfte Zelle 2 3" xfId="542"/>
    <cellStyle name="Verknüpfte Zelle 2 4" xfId="497"/>
    <cellStyle name="Verknüpfte Zelle 3" xfId="362"/>
    <cellStyle name="Verknüpfte Zelle 3 2" xfId="605"/>
    <cellStyle name="vorläufiges E. Dezimal" xfId="165"/>
    <cellStyle name="vorläufiges E. ganzzahlig" xfId="166"/>
    <cellStyle name="Währung 2" xfId="124"/>
    <cellStyle name="Währung 2 2" xfId="373"/>
    <cellStyle name="Währung 2 2 2" xfId="797"/>
    <cellStyle name="Währung 2 2 2 2" xfId="828"/>
    <cellStyle name="Währung 2 2 2 2 2" xfId="937"/>
    <cellStyle name="Währung 2 2 2 3" xfId="859"/>
    <cellStyle name="Währung 2 2 2 3 2" xfId="964"/>
    <cellStyle name="Währung 2 2 2 4" xfId="885"/>
    <cellStyle name="Währung 2 2 2 4 2" xfId="990"/>
    <cellStyle name="Währung 2 2 2 5" xfId="911"/>
    <cellStyle name="Währung 2 2 3" xfId="798"/>
    <cellStyle name="Währung 2 2 3 2" xfId="829"/>
    <cellStyle name="Währung 2 2 3 2 2" xfId="938"/>
    <cellStyle name="Währung 2 2 3 3" xfId="860"/>
    <cellStyle name="Währung 2 2 3 3 2" xfId="965"/>
    <cellStyle name="Währung 2 2 3 4" xfId="886"/>
    <cellStyle name="Währung 2 2 3 4 2" xfId="991"/>
    <cellStyle name="Währung 2 2 3 5" xfId="912"/>
    <cellStyle name="Währung 3" xfId="799"/>
    <cellStyle name="Währung 3 2" xfId="800"/>
    <cellStyle name="Währung 3 2 2" xfId="831"/>
    <cellStyle name="Währung 3 2 2 2" xfId="940"/>
    <cellStyle name="Währung 3 2 3" xfId="862"/>
    <cellStyle name="Währung 3 2 3 2" xfId="967"/>
    <cellStyle name="Währung 3 2 4" xfId="888"/>
    <cellStyle name="Währung 3 2 4 2" xfId="993"/>
    <cellStyle name="Währung 3 2 5" xfId="914"/>
    <cellStyle name="Währung 3 3" xfId="801"/>
    <cellStyle name="Währung 3 3 2" xfId="832"/>
    <cellStyle name="Währung 3 3 2 2" xfId="941"/>
    <cellStyle name="Währung 3 3 3" xfId="863"/>
    <cellStyle name="Währung 3 3 3 2" xfId="968"/>
    <cellStyle name="Währung 3 3 4" xfId="889"/>
    <cellStyle name="Währung 3 3 4 2" xfId="994"/>
    <cellStyle name="Währung 3 3 5" xfId="915"/>
    <cellStyle name="Währung 3 4" xfId="830"/>
    <cellStyle name="Währung 3 4 2" xfId="939"/>
    <cellStyle name="Währung 3 5" xfId="861"/>
    <cellStyle name="Währung 3 5 2" xfId="966"/>
    <cellStyle name="Währung 3 6" xfId="887"/>
    <cellStyle name="Währung 3 6 2" xfId="992"/>
    <cellStyle name="Währung 3 7" xfId="913"/>
    <cellStyle name="Warnender Text" xfId="252" builtinId="11" customBuiltin="1"/>
    <cellStyle name="Warnender Text 2" xfId="125"/>
    <cellStyle name="Warnender Text 3" xfId="606"/>
    <cellStyle name="Zahlen" xfId="405"/>
    <cellStyle name="ZeilenNr.hinten" xfId="44"/>
    <cellStyle name="ZeilenNr.vorne" xfId="45"/>
    <cellStyle name="Zelle mit Rand" xfId="52"/>
    <cellStyle name="Zelle mit Rand 2" xfId="53"/>
    <cellStyle name="Zelle mit Rand 2 2" xfId="232"/>
    <cellStyle name="Zelle mit Rand 3" xfId="230"/>
    <cellStyle name="Zelle mit Rand 4" xfId="364"/>
    <cellStyle name="Zelle mit Rand 5" xfId="363"/>
    <cellStyle name="Zelle überprüfen" xfId="251" builtinId="23" customBuiltin="1"/>
    <cellStyle name="Zelle überprüfen 2" xfId="126"/>
    <cellStyle name="Zelle überprüfen 3" xfId="607"/>
    <cellStyle name="Zwischentitel" xfId="802"/>
    <cellStyle name="Обычный_2++" xfId="228"/>
  </cellStyles>
  <dxfs count="406">
    <dxf>
      <numFmt numFmtId="269" formatCode="&quot;-  &quot;"/>
    </dxf>
    <dxf>
      <numFmt numFmtId="269" formatCode="&quot;-  &quot;"/>
    </dxf>
    <dxf>
      <numFmt numFmtId="269" formatCode="&quot;-  &quot;"/>
    </dxf>
    <dxf>
      <numFmt numFmtId="269" formatCode="&quot;-  &quot;"/>
    </dxf>
    <dxf>
      <numFmt numFmtId="269" formatCode="&quot;-  &quot;"/>
    </dxf>
    <dxf>
      <numFmt numFmtId="270" formatCode="&quot;-&quot;"/>
    </dxf>
    <dxf>
      <numFmt numFmtId="270" formatCode="&quot;-&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21" formatCode="&quot;-   &quot;"/>
    </dxf>
    <dxf>
      <numFmt numFmtId="269"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21" formatCode="&quot;-   &quot;"/>
    </dxf>
    <dxf>
      <numFmt numFmtId="221" formatCode="&quot;-   &quot;"/>
    </dxf>
    <dxf>
      <numFmt numFmtId="221" formatCode="&quot;-   &quot;"/>
    </dxf>
    <dxf>
      <numFmt numFmtId="269"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21" formatCode="&quot;-   &quot;"/>
    </dxf>
    <dxf>
      <numFmt numFmtId="221"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69" formatCode="&quot;-  &quot;"/>
    </dxf>
    <dxf>
      <numFmt numFmtId="269" formatCode="&quot;-  &quot;"/>
    </dxf>
    <dxf>
      <numFmt numFmtId="221" formatCode="&quot;-   &quot;"/>
    </dxf>
    <dxf>
      <numFmt numFmtId="221" formatCode="&quot;-   &quot;"/>
    </dxf>
    <dxf>
      <numFmt numFmtId="269" formatCode="&quot;-  &quot;"/>
    </dxf>
    <dxf>
      <numFmt numFmtId="269"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21"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70" formatCode="&quot;-&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21" formatCode="&quot;-   &quot;"/>
    </dxf>
    <dxf>
      <numFmt numFmtId="221"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70" formatCode="&quot;-&quot;"/>
    </dxf>
    <dxf>
      <numFmt numFmtId="270" formatCode="&quot;-&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69" formatCode="&quot;-  &quot;"/>
    </dxf>
    <dxf>
      <numFmt numFmtId="221" formatCode="&quot;-   &quot;"/>
    </dxf>
    <dxf>
      <numFmt numFmtId="269" formatCode="&quot;-  &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numFmt numFmtId="270" formatCode="&quot;-&quot;"/>
    </dxf>
    <dxf>
      <font>
        <strike/>
        <condense val="0"/>
        <extend val="0"/>
      </font>
    </dxf>
  </dxfs>
  <tableStyles count="0" defaultTableStyle="TableStyleMedium2" defaultPivotStyle="PivotStyleLight16"/>
  <colors>
    <mruColors>
      <color rgb="FFEDF082"/>
      <color rgb="FF00FFFF"/>
      <color rgb="FFFF9933"/>
      <color rgb="FFBD9ED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hyperlink" Target="#'EEV-3'!A1"/><Relationship Id="rId13" Type="http://schemas.openxmlformats.org/officeDocument/2006/relationships/hyperlink" Target="#'M-2'!A1"/><Relationship Id="rId18" Type="http://schemas.openxmlformats.org/officeDocument/2006/relationships/hyperlink" Target="#'EE-1'!A1"/><Relationship Id="rId26" Type="http://schemas.openxmlformats.org/officeDocument/2006/relationships/hyperlink" Target="#'EEV-4'!A1"/><Relationship Id="rId39" Type="http://schemas.openxmlformats.org/officeDocument/2006/relationships/hyperlink" Target="#'CO2-2'!A1"/><Relationship Id="rId3" Type="http://schemas.openxmlformats.org/officeDocument/2006/relationships/hyperlink" Target="#'EB-1'!A1"/><Relationship Id="rId21" Type="http://schemas.openxmlformats.org/officeDocument/2006/relationships/hyperlink" Target="#'PEV-1'!A1"/><Relationship Id="rId34" Type="http://schemas.openxmlformats.org/officeDocument/2006/relationships/hyperlink" Target="#'K-1'!A1"/><Relationship Id="rId7" Type="http://schemas.openxmlformats.org/officeDocument/2006/relationships/hyperlink" Target="#'E-5'!A1"/><Relationship Id="rId12" Type="http://schemas.openxmlformats.org/officeDocument/2006/relationships/hyperlink" Target="#'M-1'!A1"/><Relationship Id="rId17" Type="http://schemas.openxmlformats.org/officeDocument/2006/relationships/hyperlink" Target="#'K-3'!A1"/><Relationship Id="rId25" Type="http://schemas.openxmlformats.org/officeDocument/2006/relationships/hyperlink" Target="#'EEV-2'!A1"/><Relationship Id="rId33" Type="http://schemas.openxmlformats.org/officeDocument/2006/relationships/hyperlink" Target="#'G-3'!A1"/><Relationship Id="rId38" Type="http://schemas.openxmlformats.org/officeDocument/2006/relationships/hyperlink" Target="#erl&#228;uterungen!A1"/><Relationship Id="rId2" Type="http://schemas.openxmlformats.org/officeDocument/2006/relationships/hyperlink" Target="#'EB-3'!A1"/><Relationship Id="rId16" Type="http://schemas.openxmlformats.org/officeDocument/2006/relationships/hyperlink" Target="#'K-2'!A1"/><Relationship Id="rId20" Type="http://schemas.openxmlformats.org/officeDocument/2006/relationships/hyperlink" Target="#'EE-2b'!A1"/><Relationship Id="rId29" Type="http://schemas.openxmlformats.org/officeDocument/2006/relationships/hyperlink" Target="#'E-3'!A1"/><Relationship Id="rId41" Type="http://schemas.openxmlformats.org/officeDocument/2006/relationships/hyperlink" Target="#'CO2-4'!A1"/><Relationship Id="rId1" Type="http://schemas.openxmlformats.org/officeDocument/2006/relationships/hyperlink" Target="#'EB-2'!A1"/><Relationship Id="rId6" Type="http://schemas.openxmlformats.org/officeDocument/2006/relationships/hyperlink" Target="#'E-4'!A1"/><Relationship Id="rId11" Type="http://schemas.openxmlformats.org/officeDocument/2006/relationships/hyperlink" Target="#'E-1'!A1"/><Relationship Id="rId24" Type="http://schemas.openxmlformats.org/officeDocument/2006/relationships/hyperlink" Target="#'EEV-1'!A1"/><Relationship Id="rId32" Type="http://schemas.openxmlformats.org/officeDocument/2006/relationships/hyperlink" Target="#'G-2'!A1"/><Relationship Id="rId37" Type="http://schemas.openxmlformats.org/officeDocument/2006/relationships/hyperlink" Target="#'PEV-6'!A1"/><Relationship Id="rId40" Type="http://schemas.openxmlformats.org/officeDocument/2006/relationships/hyperlink" Target="#'CO2-3'!A1"/><Relationship Id="rId5" Type="http://schemas.openxmlformats.org/officeDocument/2006/relationships/hyperlink" Target="#'PEV-4'!A1"/><Relationship Id="rId15" Type="http://schemas.openxmlformats.org/officeDocument/2006/relationships/hyperlink" Target="#'M-4'!A1"/><Relationship Id="rId23" Type="http://schemas.openxmlformats.org/officeDocument/2006/relationships/hyperlink" Target="#'PEV-5'!A1"/><Relationship Id="rId28" Type="http://schemas.openxmlformats.org/officeDocument/2006/relationships/hyperlink" Target="#'E-2'!A1"/><Relationship Id="rId36" Type="http://schemas.openxmlformats.org/officeDocument/2006/relationships/hyperlink" Target="#'EE-2a'!A1"/><Relationship Id="rId10" Type="http://schemas.openxmlformats.org/officeDocument/2006/relationships/hyperlink" Target="#'CO2-1'!A1"/><Relationship Id="rId19" Type="http://schemas.openxmlformats.org/officeDocument/2006/relationships/hyperlink" Target="#'PEV-2'!A1"/><Relationship Id="rId31" Type="http://schemas.openxmlformats.org/officeDocument/2006/relationships/hyperlink" Target="#'G-1'!A1"/><Relationship Id="rId4" Type="http://schemas.openxmlformats.org/officeDocument/2006/relationships/hyperlink" Target="#'PEV-3'!A1"/><Relationship Id="rId9" Type="http://schemas.openxmlformats.org/officeDocument/2006/relationships/hyperlink" Target="#'EEV-5'!A1"/><Relationship Id="rId14" Type="http://schemas.openxmlformats.org/officeDocument/2006/relationships/hyperlink" Target="#'M-3'!A1"/><Relationship Id="rId22" Type="http://schemas.openxmlformats.org/officeDocument/2006/relationships/hyperlink" Target="#'EE-3'!A1"/><Relationship Id="rId27" Type="http://schemas.openxmlformats.org/officeDocument/2006/relationships/hyperlink" Target="#'EEV-6'!A1"/><Relationship Id="rId30" Type="http://schemas.openxmlformats.org/officeDocument/2006/relationships/hyperlink" Target="#'E-6'!A1"/><Relationship Id="rId35" Type="http://schemas.openxmlformats.org/officeDocument/2006/relationships/hyperlink" Target="#Heizwerte!A1"/></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5</xdr:col>
      <xdr:colOff>0</xdr:colOff>
      <xdr:row>4</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52400" y="152400"/>
          <a:ext cx="8277225" cy="561975"/>
        </a:xfrm>
        <a:prstGeom prst="rect">
          <a:avLst/>
        </a:prstGeom>
        <a:gradFill rotWithShape="1">
          <a:gsLst>
            <a:gs pos="0">
              <a:srgbClr val="000000"/>
            </a:gs>
            <a:gs pos="100000">
              <a:srgbClr xmlns:mc="http://schemas.openxmlformats.org/markup-compatibility/2006" xmlns:a14="http://schemas.microsoft.com/office/drawing/2010/main" val="FFFFFF" mc:Ignorable="a14" a14:legacySpreadsheetColorIndex="65"/>
            </a:gs>
          </a:gsLst>
          <a:lin ang="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100" b="1" i="0" u="none" strike="noStrike" baseline="0">
              <a:solidFill>
                <a:srgbClr val="FFFFFF"/>
              </a:solidFill>
              <a:latin typeface="Arial"/>
              <a:cs typeface="Arial"/>
            </a:rPr>
            <a:t>Energiebilanz Bayern 2018 nach internationaler Methodik (aviation bunkers) </a:t>
          </a:r>
        </a:p>
      </xdr:txBody>
    </xdr:sp>
    <xdr:clientData/>
  </xdr:twoCellAnchor>
  <xdr:twoCellAnchor>
    <xdr:from>
      <xdr:col>2</xdr:col>
      <xdr:colOff>0</xdr:colOff>
      <xdr:row>11</xdr:row>
      <xdr:rowOff>47625</xdr:rowOff>
    </xdr:from>
    <xdr:to>
      <xdr:col>2</xdr:col>
      <xdr:colOff>123825</xdr:colOff>
      <xdr:row>11</xdr:row>
      <xdr:rowOff>171450</xdr:rowOff>
    </xdr:to>
    <xdr:sp macro="" textlink="">
      <xdr:nvSpPr>
        <xdr:cNvPr id="4" name="AutoShape 104">
          <a:hlinkClick xmlns:r="http://schemas.openxmlformats.org/officeDocument/2006/relationships" r:id="rId1"/>
          <a:extLst>
            <a:ext uri="{FF2B5EF4-FFF2-40B4-BE49-F238E27FC236}">
              <a16:creationId xmlns:a16="http://schemas.microsoft.com/office/drawing/2014/main" id="{00000000-0008-0000-0000-000004000000}"/>
            </a:ext>
          </a:extLst>
        </xdr:cNvPr>
        <xdr:cNvSpPr>
          <a:spLocks noChangeArrowheads="1"/>
        </xdr:cNvSpPr>
      </xdr:nvSpPr>
      <xdr:spPr bwMode="auto">
        <a:xfrm>
          <a:off x="285750" y="2247900"/>
          <a:ext cx="123825" cy="123825"/>
        </a:xfrm>
        <a:prstGeom prst="homePlate">
          <a:avLst>
            <a:gd name="adj" fmla="val 250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12</xdr:row>
      <xdr:rowOff>47625</xdr:rowOff>
    </xdr:from>
    <xdr:to>
      <xdr:col>2</xdr:col>
      <xdr:colOff>123825</xdr:colOff>
      <xdr:row>12</xdr:row>
      <xdr:rowOff>171450</xdr:rowOff>
    </xdr:to>
    <xdr:sp macro="" textlink="">
      <xdr:nvSpPr>
        <xdr:cNvPr id="5" name="AutoShape 105">
          <a:hlinkClick xmlns:r="http://schemas.openxmlformats.org/officeDocument/2006/relationships" r:id="rId2"/>
          <a:extLst>
            <a:ext uri="{FF2B5EF4-FFF2-40B4-BE49-F238E27FC236}">
              <a16:creationId xmlns:a16="http://schemas.microsoft.com/office/drawing/2014/main" id="{00000000-0008-0000-0000-000005000000}"/>
            </a:ext>
          </a:extLst>
        </xdr:cNvPr>
        <xdr:cNvSpPr>
          <a:spLocks noChangeArrowheads="1"/>
        </xdr:cNvSpPr>
      </xdr:nvSpPr>
      <xdr:spPr bwMode="auto">
        <a:xfrm>
          <a:off x="285750" y="2447925"/>
          <a:ext cx="123825" cy="123825"/>
        </a:xfrm>
        <a:prstGeom prst="homePlate">
          <a:avLst>
            <a:gd name="adj" fmla="val 250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10</xdr:row>
      <xdr:rowOff>47625</xdr:rowOff>
    </xdr:from>
    <xdr:to>
      <xdr:col>2</xdr:col>
      <xdr:colOff>123825</xdr:colOff>
      <xdr:row>10</xdr:row>
      <xdr:rowOff>171450</xdr:rowOff>
    </xdr:to>
    <xdr:sp macro="" textlink="">
      <xdr:nvSpPr>
        <xdr:cNvPr id="6" name="AutoShape 106">
          <a:hlinkClick xmlns:r="http://schemas.openxmlformats.org/officeDocument/2006/relationships" r:id="rId3"/>
          <a:extLst>
            <a:ext uri="{FF2B5EF4-FFF2-40B4-BE49-F238E27FC236}">
              <a16:creationId xmlns:a16="http://schemas.microsoft.com/office/drawing/2014/main" id="{00000000-0008-0000-0000-000006000000}"/>
            </a:ext>
          </a:extLst>
        </xdr:cNvPr>
        <xdr:cNvSpPr>
          <a:spLocks noChangeArrowheads="1"/>
        </xdr:cNvSpPr>
      </xdr:nvSpPr>
      <xdr:spPr bwMode="auto">
        <a:xfrm>
          <a:off x="285750" y="2647950"/>
          <a:ext cx="123825" cy="123825"/>
        </a:xfrm>
        <a:prstGeom prst="homePlate">
          <a:avLst>
            <a:gd name="adj" fmla="val 250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17</xdr:row>
      <xdr:rowOff>47625</xdr:rowOff>
    </xdr:from>
    <xdr:to>
      <xdr:col>2</xdr:col>
      <xdr:colOff>123825</xdr:colOff>
      <xdr:row>17</xdr:row>
      <xdr:rowOff>171450</xdr:rowOff>
    </xdr:to>
    <xdr:sp macro="" textlink="">
      <xdr:nvSpPr>
        <xdr:cNvPr id="8" name="AutoShape 108">
          <a:hlinkClick xmlns:r="http://schemas.openxmlformats.org/officeDocument/2006/relationships" r:id="rId4"/>
          <a:extLst>
            <a:ext uri="{FF2B5EF4-FFF2-40B4-BE49-F238E27FC236}">
              <a16:creationId xmlns:a16="http://schemas.microsoft.com/office/drawing/2014/main" id="{00000000-0008-0000-0000-000008000000}"/>
            </a:ext>
          </a:extLst>
        </xdr:cNvPr>
        <xdr:cNvSpPr>
          <a:spLocks noChangeArrowheads="1"/>
        </xdr:cNvSpPr>
      </xdr:nvSpPr>
      <xdr:spPr bwMode="auto">
        <a:xfrm>
          <a:off x="285750" y="38481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47625</xdr:rowOff>
    </xdr:from>
    <xdr:to>
      <xdr:col>2</xdr:col>
      <xdr:colOff>123825</xdr:colOff>
      <xdr:row>18</xdr:row>
      <xdr:rowOff>171450</xdr:rowOff>
    </xdr:to>
    <xdr:sp macro="" textlink="">
      <xdr:nvSpPr>
        <xdr:cNvPr id="9" name="AutoShape 109">
          <a:hlinkClick xmlns:r="http://schemas.openxmlformats.org/officeDocument/2006/relationships" r:id="rId5"/>
          <a:extLst>
            <a:ext uri="{FF2B5EF4-FFF2-40B4-BE49-F238E27FC236}">
              <a16:creationId xmlns:a16="http://schemas.microsoft.com/office/drawing/2014/main" id="{00000000-0008-0000-0000-000009000000}"/>
            </a:ext>
          </a:extLst>
        </xdr:cNvPr>
        <xdr:cNvSpPr>
          <a:spLocks noChangeArrowheads="1"/>
        </xdr:cNvSpPr>
      </xdr:nvSpPr>
      <xdr:spPr bwMode="auto">
        <a:xfrm>
          <a:off x="285750" y="40481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42</xdr:row>
      <xdr:rowOff>47625</xdr:rowOff>
    </xdr:from>
    <xdr:to>
      <xdr:col>2</xdr:col>
      <xdr:colOff>123825</xdr:colOff>
      <xdr:row>42</xdr:row>
      <xdr:rowOff>171450</xdr:rowOff>
    </xdr:to>
    <xdr:sp macro="" textlink="">
      <xdr:nvSpPr>
        <xdr:cNvPr id="10" name="AutoShape 112">
          <a:hlinkClick xmlns:r="http://schemas.openxmlformats.org/officeDocument/2006/relationships" r:id="rId6"/>
          <a:extLst>
            <a:ext uri="{FF2B5EF4-FFF2-40B4-BE49-F238E27FC236}">
              <a16:creationId xmlns:a16="http://schemas.microsoft.com/office/drawing/2014/main" id="{00000000-0008-0000-0000-00000A000000}"/>
            </a:ext>
          </a:extLst>
        </xdr:cNvPr>
        <xdr:cNvSpPr>
          <a:spLocks noChangeArrowheads="1"/>
        </xdr:cNvSpPr>
      </xdr:nvSpPr>
      <xdr:spPr bwMode="auto">
        <a:xfrm>
          <a:off x="285750" y="8848725"/>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43</xdr:row>
      <xdr:rowOff>47625</xdr:rowOff>
    </xdr:from>
    <xdr:to>
      <xdr:col>2</xdr:col>
      <xdr:colOff>123825</xdr:colOff>
      <xdr:row>43</xdr:row>
      <xdr:rowOff>171450</xdr:rowOff>
    </xdr:to>
    <xdr:sp macro="" textlink="">
      <xdr:nvSpPr>
        <xdr:cNvPr id="11" name="AutoShape 113">
          <a:hlinkClick xmlns:r="http://schemas.openxmlformats.org/officeDocument/2006/relationships" r:id="rId7"/>
          <a:extLst>
            <a:ext uri="{FF2B5EF4-FFF2-40B4-BE49-F238E27FC236}">
              <a16:creationId xmlns:a16="http://schemas.microsoft.com/office/drawing/2014/main" id="{00000000-0008-0000-0000-00000B000000}"/>
            </a:ext>
          </a:extLst>
        </xdr:cNvPr>
        <xdr:cNvSpPr>
          <a:spLocks noChangeArrowheads="1"/>
        </xdr:cNvSpPr>
      </xdr:nvSpPr>
      <xdr:spPr bwMode="auto">
        <a:xfrm>
          <a:off x="285750" y="9048750"/>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24</xdr:row>
      <xdr:rowOff>47625</xdr:rowOff>
    </xdr:from>
    <xdr:to>
      <xdr:col>2</xdr:col>
      <xdr:colOff>123825</xdr:colOff>
      <xdr:row>24</xdr:row>
      <xdr:rowOff>171450</xdr:rowOff>
    </xdr:to>
    <xdr:sp macro="" textlink="">
      <xdr:nvSpPr>
        <xdr:cNvPr id="13" name="AutoShape 128">
          <a:hlinkClick xmlns:r="http://schemas.openxmlformats.org/officeDocument/2006/relationships" r:id="rId8"/>
          <a:extLst>
            <a:ext uri="{FF2B5EF4-FFF2-40B4-BE49-F238E27FC236}">
              <a16:creationId xmlns:a16="http://schemas.microsoft.com/office/drawing/2014/main" id="{00000000-0008-0000-0000-00000D000000}"/>
            </a:ext>
          </a:extLst>
        </xdr:cNvPr>
        <xdr:cNvSpPr>
          <a:spLocks noChangeArrowheads="1"/>
        </xdr:cNvSpPr>
      </xdr:nvSpPr>
      <xdr:spPr bwMode="auto">
        <a:xfrm>
          <a:off x="285750" y="64484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26</xdr:row>
      <xdr:rowOff>47625</xdr:rowOff>
    </xdr:from>
    <xdr:to>
      <xdr:col>2</xdr:col>
      <xdr:colOff>123825</xdr:colOff>
      <xdr:row>26</xdr:row>
      <xdr:rowOff>171450</xdr:rowOff>
    </xdr:to>
    <xdr:sp macro="" textlink="">
      <xdr:nvSpPr>
        <xdr:cNvPr id="14" name="AutoShape 129">
          <a:hlinkClick xmlns:r="http://schemas.openxmlformats.org/officeDocument/2006/relationships" r:id="rId9"/>
          <a:extLst>
            <a:ext uri="{FF2B5EF4-FFF2-40B4-BE49-F238E27FC236}">
              <a16:creationId xmlns:a16="http://schemas.microsoft.com/office/drawing/2014/main" id="{00000000-0008-0000-0000-00000E000000}"/>
            </a:ext>
          </a:extLst>
        </xdr:cNvPr>
        <xdr:cNvSpPr>
          <a:spLocks noChangeArrowheads="1"/>
        </xdr:cNvSpPr>
      </xdr:nvSpPr>
      <xdr:spPr bwMode="auto">
        <a:xfrm>
          <a:off x="285750" y="68484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32</xdr:row>
      <xdr:rowOff>47625</xdr:rowOff>
    </xdr:from>
    <xdr:to>
      <xdr:col>2</xdr:col>
      <xdr:colOff>123825</xdr:colOff>
      <xdr:row>32</xdr:row>
      <xdr:rowOff>171450</xdr:rowOff>
    </xdr:to>
    <xdr:sp macro="" textlink="">
      <xdr:nvSpPr>
        <xdr:cNvPr id="15" name="AutoShape 130">
          <a:hlinkClick xmlns:r="http://schemas.openxmlformats.org/officeDocument/2006/relationships" r:id="rId10"/>
          <a:extLst>
            <a:ext uri="{FF2B5EF4-FFF2-40B4-BE49-F238E27FC236}">
              <a16:creationId xmlns:a16="http://schemas.microsoft.com/office/drawing/2014/main" id="{00000000-0008-0000-0000-00000F000000}"/>
            </a:ext>
          </a:extLst>
        </xdr:cNvPr>
        <xdr:cNvSpPr>
          <a:spLocks noChangeArrowheads="1"/>
        </xdr:cNvSpPr>
      </xdr:nvSpPr>
      <xdr:spPr bwMode="auto">
        <a:xfrm>
          <a:off x="285750" y="72485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39</xdr:row>
      <xdr:rowOff>47625</xdr:rowOff>
    </xdr:from>
    <xdr:to>
      <xdr:col>2</xdr:col>
      <xdr:colOff>123825</xdr:colOff>
      <xdr:row>39</xdr:row>
      <xdr:rowOff>171450</xdr:rowOff>
    </xdr:to>
    <xdr:sp macro="" textlink="">
      <xdr:nvSpPr>
        <xdr:cNvPr id="17" name="AutoShape 132">
          <a:hlinkClick xmlns:r="http://schemas.openxmlformats.org/officeDocument/2006/relationships" r:id="rId11"/>
          <a:extLst>
            <a:ext uri="{FF2B5EF4-FFF2-40B4-BE49-F238E27FC236}">
              <a16:creationId xmlns:a16="http://schemas.microsoft.com/office/drawing/2014/main" id="{00000000-0008-0000-0000-000011000000}"/>
            </a:ext>
          </a:extLst>
        </xdr:cNvPr>
        <xdr:cNvSpPr>
          <a:spLocks noChangeArrowheads="1"/>
        </xdr:cNvSpPr>
      </xdr:nvSpPr>
      <xdr:spPr bwMode="auto">
        <a:xfrm>
          <a:off x="285750" y="8248650"/>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50</xdr:row>
      <xdr:rowOff>47625</xdr:rowOff>
    </xdr:from>
    <xdr:to>
      <xdr:col>2</xdr:col>
      <xdr:colOff>123825</xdr:colOff>
      <xdr:row>50</xdr:row>
      <xdr:rowOff>171450</xdr:rowOff>
    </xdr:to>
    <xdr:sp macro="" textlink="">
      <xdr:nvSpPr>
        <xdr:cNvPr id="18" name="AutoShape 135">
          <a:hlinkClick xmlns:r="http://schemas.openxmlformats.org/officeDocument/2006/relationships" r:id="rId12"/>
          <a:extLst>
            <a:ext uri="{FF2B5EF4-FFF2-40B4-BE49-F238E27FC236}">
              <a16:creationId xmlns:a16="http://schemas.microsoft.com/office/drawing/2014/main" id="{00000000-0008-0000-0000-000012000000}"/>
            </a:ext>
          </a:extLst>
        </xdr:cNvPr>
        <xdr:cNvSpPr>
          <a:spLocks noChangeArrowheads="1"/>
        </xdr:cNvSpPr>
      </xdr:nvSpPr>
      <xdr:spPr bwMode="auto">
        <a:xfrm>
          <a:off x="285750" y="10448925"/>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51</xdr:row>
      <xdr:rowOff>47625</xdr:rowOff>
    </xdr:from>
    <xdr:to>
      <xdr:col>2</xdr:col>
      <xdr:colOff>123825</xdr:colOff>
      <xdr:row>51</xdr:row>
      <xdr:rowOff>171450</xdr:rowOff>
    </xdr:to>
    <xdr:sp macro="" textlink="">
      <xdr:nvSpPr>
        <xdr:cNvPr id="19" name="AutoShape 136">
          <a:hlinkClick xmlns:r="http://schemas.openxmlformats.org/officeDocument/2006/relationships" r:id="rId13"/>
          <a:extLst>
            <a:ext uri="{FF2B5EF4-FFF2-40B4-BE49-F238E27FC236}">
              <a16:creationId xmlns:a16="http://schemas.microsoft.com/office/drawing/2014/main" id="{00000000-0008-0000-0000-000013000000}"/>
            </a:ext>
          </a:extLst>
        </xdr:cNvPr>
        <xdr:cNvSpPr>
          <a:spLocks noChangeArrowheads="1"/>
        </xdr:cNvSpPr>
      </xdr:nvSpPr>
      <xdr:spPr bwMode="auto">
        <a:xfrm>
          <a:off x="285750" y="10648950"/>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52</xdr:row>
      <xdr:rowOff>47625</xdr:rowOff>
    </xdr:from>
    <xdr:to>
      <xdr:col>2</xdr:col>
      <xdr:colOff>123825</xdr:colOff>
      <xdr:row>52</xdr:row>
      <xdr:rowOff>171450</xdr:rowOff>
    </xdr:to>
    <xdr:sp macro="" textlink="">
      <xdr:nvSpPr>
        <xdr:cNvPr id="20" name="AutoShape 137">
          <a:hlinkClick xmlns:r="http://schemas.openxmlformats.org/officeDocument/2006/relationships" r:id="rId14"/>
          <a:extLst>
            <a:ext uri="{FF2B5EF4-FFF2-40B4-BE49-F238E27FC236}">
              <a16:creationId xmlns:a16="http://schemas.microsoft.com/office/drawing/2014/main" id="{00000000-0008-0000-0000-000014000000}"/>
            </a:ext>
          </a:extLst>
        </xdr:cNvPr>
        <xdr:cNvSpPr>
          <a:spLocks noChangeArrowheads="1"/>
        </xdr:cNvSpPr>
      </xdr:nvSpPr>
      <xdr:spPr bwMode="auto">
        <a:xfrm>
          <a:off x="285750" y="10848975"/>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53</xdr:row>
      <xdr:rowOff>47625</xdr:rowOff>
    </xdr:from>
    <xdr:to>
      <xdr:col>2</xdr:col>
      <xdr:colOff>123825</xdr:colOff>
      <xdr:row>53</xdr:row>
      <xdr:rowOff>171450</xdr:rowOff>
    </xdr:to>
    <xdr:sp macro="" textlink="">
      <xdr:nvSpPr>
        <xdr:cNvPr id="21" name="AutoShape 138">
          <a:hlinkClick xmlns:r="http://schemas.openxmlformats.org/officeDocument/2006/relationships" r:id="rId15"/>
          <a:extLst>
            <a:ext uri="{FF2B5EF4-FFF2-40B4-BE49-F238E27FC236}">
              <a16:creationId xmlns:a16="http://schemas.microsoft.com/office/drawing/2014/main" id="{00000000-0008-0000-0000-000015000000}"/>
            </a:ext>
          </a:extLst>
        </xdr:cNvPr>
        <xdr:cNvSpPr>
          <a:spLocks noChangeArrowheads="1"/>
        </xdr:cNvSpPr>
      </xdr:nvSpPr>
      <xdr:spPr bwMode="auto">
        <a:xfrm>
          <a:off x="285750" y="11049000"/>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60</xdr:row>
      <xdr:rowOff>47625</xdr:rowOff>
    </xdr:from>
    <xdr:to>
      <xdr:col>2</xdr:col>
      <xdr:colOff>123825</xdr:colOff>
      <xdr:row>60</xdr:row>
      <xdr:rowOff>171450</xdr:rowOff>
    </xdr:to>
    <xdr:sp macro="" textlink="">
      <xdr:nvSpPr>
        <xdr:cNvPr id="23" name="AutoShape 140">
          <a:hlinkClick xmlns:r="http://schemas.openxmlformats.org/officeDocument/2006/relationships" r:id="rId16"/>
          <a:extLst>
            <a:ext uri="{FF2B5EF4-FFF2-40B4-BE49-F238E27FC236}">
              <a16:creationId xmlns:a16="http://schemas.microsoft.com/office/drawing/2014/main" id="{00000000-0008-0000-0000-000017000000}"/>
            </a:ext>
          </a:extLst>
        </xdr:cNvPr>
        <xdr:cNvSpPr>
          <a:spLocks noChangeArrowheads="1"/>
        </xdr:cNvSpPr>
      </xdr:nvSpPr>
      <xdr:spPr bwMode="auto">
        <a:xfrm>
          <a:off x="285750" y="11649075"/>
          <a:ext cx="123825" cy="123825"/>
        </a:xfrm>
        <a:prstGeom prst="homePlate">
          <a:avLst>
            <a:gd name="adj" fmla="val 25000"/>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61</xdr:row>
      <xdr:rowOff>47625</xdr:rowOff>
    </xdr:from>
    <xdr:to>
      <xdr:col>2</xdr:col>
      <xdr:colOff>123825</xdr:colOff>
      <xdr:row>61</xdr:row>
      <xdr:rowOff>171450</xdr:rowOff>
    </xdr:to>
    <xdr:sp macro="" textlink="">
      <xdr:nvSpPr>
        <xdr:cNvPr id="24" name="AutoShape 141">
          <a:hlinkClick xmlns:r="http://schemas.openxmlformats.org/officeDocument/2006/relationships" r:id="rId17"/>
          <a:extLst>
            <a:ext uri="{FF2B5EF4-FFF2-40B4-BE49-F238E27FC236}">
              <a16:creationId xmlns:a16="http://schemas.microsoft.com/office/drawing/2014/main" id="{00000000-0008-0000-0000-000018000000}"/>
            </a:ext>
          </a:extLst>
        </xdr:cNvPr>
        <xdr:cNvSpPr>
          <a:spLocks noChangeArrowheads="1"/>
        </xdr:cNvSpPr>
      </xdr:nvSpPr>
      <xdr:spPr bwMode="auto">
        <a:xfrm>
          <a:off x="285750" y="11849100"/>
          <a:ext cx="123825" cy="123825"/>
        </a:xfrm>
        <a:prstGeom prst="homePlate">
          <a:avLst>
            <a:gd name="adj" fmla="val 25000"/>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63</xdr:row>
      <xdr:rowOff>47625</xdr:rowOff>
    </xdr:from>
    <xdr:to>
      <xdr:col>2</xdr:col>
      <xdr:colOff>123825</xdr:colOff>
      <xdr:row>63</xdr:row>
      <xdr:rowOff>171450</xdr:rowOff>
    </xdr:to>
    <xdr:sp macro="" textlink="">
      <xdr:nvSpPr>
        <xdr:cNvPr id="29" name="AutoShape 149">
          <a:hlinkClick xmlns:r="http://schemas.openxmlformats.org/officeDocument/2006/relationships" r:id="rId18"/>
          <a:extLst>
            <a:ext uri="{FF2B5EF4-FFF2-40B4-BE49-F238E27FC236}">
              <a16:creationId xmlns:a16="http://schemas.microsoft.com/office/drawing/2014/main" id="{00000000-0008-0000-0000-00001D000000}"/>
            </a:ext>
          </a:extLst>
        </xdr:cNvPr>
        <xdr:cNvSpPr>
          <a:spLocks noChangeArrowheads="1"/>
        </xdr:cNvSpPr>
      </xdr:nvSpPr>
      <xdr:spPr bwMode="auto">
        <a:xfrm>
          <a:off x="285750" y="28479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16</xdr:row>
      <xdr:rowOff>47625</xdr:rowOff>
    </xdr:from>
    <xdr:to>
      <xdr:col>2</xdr:col>
      <xdr:colOff>123825</xdr:colOff>
      <xdr:row>16</xdr:row>
      <xdr:rowOff>171450</xdr:rowOff>
    </xdr:to>
    <xdr:sp macro="" textlink="">
      <xdr:nvSpPr>
        <xdr:cNvPr id="31" name="AutoShape 156">
          <a:hlinkClick xmlns:r="http://schemas.openxmlformats.org/officeDocument/2006/relationships" r:id="rId19"/>
          <a:extLst>
            <a:ext uri="{FF2B5EF4-FFF2-40B4-BE49-F238E27FC236}">
              <a16:creationId xmlns:a16="http://schemas.microsoft.com/office/drawing/2014/main" id="{00000000-0008-0000-0000-00001F000000}"/>
            </a:ext>
          </a:extLst>
        </xdr:cNvPr>
        <xdr:cNvSpPr>
          <a:spLocks noChangeArrowheads="1"/>
        </xdr:cNvSpPr>
      </xdr:nvSpPr>
      <xdr:spPr bwMode="auto">
        <a:xfrm>
          <a:off x="285750" y="36480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65</xdr:row>
      <xdr:rowOff>47625</xdr:rowOff>
    </xdr:from>
    <xdr:to>
      <xdr:col>2</xdr:col>
      <xdr:colOff>123825</xdr:colOff>
      <xdr:row>65</xdr:row>
      <xdr:rowOff>171450</xdr:rowOff>
    </xdr:to>
    <xdr:sp macro="" textlink="">
      <xdr:nvSpPr>
        <xdr:cNvPr id="32" name="AutoShape 126">
          <a:hlinkClick xmlns:r="http://schemas.openxmlformats.org/officeDocument/2006/relationships" r:id="rId20"/>
          <a:extLst>
            <a:ext uri="{FF2B5EF4-FFF2-40B4-BE49-F238E27FC236}">
              <a16:creationId xmlns:a16="http://schemas.microsoft.com/office/drawing/2014/main" id="{00000000-0008-0000-0000-000020000000}"/>
            </a:ext>
          </a:extLst>
        </xdr:cNvPr>
        <xdr:cNvSpPr>
          <a:spLocks noChangeArrowheads="1"/>
        </xdr:cNvSpPr>
      </xdr:nvSpPr>
      <xdr:spPr bwMode="auto">
        <a:xfrm>
          <a:off x="285750" y="424815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15</xdr:row>
      <xdr:rowOff>47625</xdr:rowOff>
    </xdr:from>
    <xdr:to>
      <xdr:col>2</xdr:col>
      <xdr:colOff>123825</xdr:colOff>
      <xdr:row>15</xdr:row>
      <xdr:rowOff>171450</xdr:rowOff>
    </xdr:to>
    <xdr:sp macro="" textlink="">
      <xdr:nvSpPr>
        <xdr:cNvPr id="33" name="AutoShape 156">
          <a:hlinkClick xmlns:r="http://schemas.openxmlformats.org/officeDocument/2006/relationships" r:id="rId21"/>
          <a:extLst>
            <a:ext uri="{FF2B5EF4-FFF2-40B4-BE49-F238E27FC236}">
              <a16:creationId xmlns:a16="http://schemas.microsoft.com/office/drawing/2014/main" id="{00000000-0008-0000-0000-000021000000}"/>
            </a:ext>
          </a:extLst>
        </xdr:cNvPr>
        <xdr:cNvSpPr>
          <a:spLocks noChangeArrowheads="1"/>
        </xdr:cNvSpPr>
      </xdr:nvSpPr>
      <xdr:spPr bwMode="auto">
        <a:xfrm>
          <a:off x="285750" y="344805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66</xdr:row>
      <xdr:rowOff>47625</xdr:rowOff>
    </xdr:from>
    <xdr:to>
      <xdr:col>2</xdr:col>
      <xdr:colOff>123825</xdr:colOff>
      <xdr:row>66</xdr:row>
      <xdr:rowOff>171450</xdr:rowOff>
    </xdr:to>
    <xdr:sp macro="" textlink="">
      <xdr:nvSpPr>
        <xdr:cNvPr id="34" name="AutoShape 126">
          <a:hlinkClick xmlns:r="http://schemas.openxmlformats.org/officeDocument/2006/relationships" r:id="rId22"/>
          <a:extLst>
            <a:ext uri="{FF2B5EF4-FFF2-40B4-BE49-F238E27FC236}">
              <a16:creationId xmlns:a16="http://schemas.microsoft.com/office/drawing/2014/main" id="{00000000-0008-0000-0000-000022000000}"/>
            </a:ext>
          </a:extLst>
        </xdr:cNvPr>
        <xdr:cNvSpPr>
          <a:spLocks noChangeArrowheads="1"/>
        </xdr:cNvSpPr>
      </xdr:nvSpPr>
      <xdr:spPr bwMode="auto">
        <a:xfrm>
          <a:off x="285750" y="46482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19</xdr:row>
      <xdr:rowOff>47625</xdr:rowOff>
    </xdr:from>
    <xdr:to>
      <xdr:col>2</xdr:col>
      <xdr:colOff>123825</xdr:colOff>
      <xdr:row>19</xdr:row>
      <xdr:rowOff>171450</xdr:rowOff>
    </xdr:to>
    <xdr:sp macro="" textlink="">
      <xdr:nvSpPr>
        <xdr:cNvPr id="35" name="AutoShape 125">
          <a:hlinkClick xmlns:r="http://schemas.openxmlformats.org/officeDocument/2006/relationships" r:id="rId23"/>
          <a:extLst>
            <a:ext uri="{FF2B5EF4-FFF2-40B4-BE49-F238E27FC236}">
              <a16:creationId xmlns:a16="http://schemas.microsoft.com/office/drawing/2014/main" id="{00000000-0008-0000-0000-000023000000}"/>
            </a:ext>
          </a:extLst>
        </xdr:cNvPr>
        <xdr:cNvSpPr>
          <a:spLocks noChangeArrowheads="1"/>
        </xdr:cNvSpPr>
      </xdr:nvSpPr>
      <xdr:spPr bwMode="auto">
        <a:xfrm>
          <a:off x="285750" y="48482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22</xdr:row>
      <xdr:rowOff>47625</xdr:rowOff>
    </xdr:from>
    <xdr:to>
      <xdr:col>2</xdr:col>
      <xdr:colOff>123825</xdr:colOff>
      <xdr:row>22</xdr:row>
      <xdr:rowOff>171450</xdr:rowOff>
    </xdr:to>
    <xdr:sp macro="" textlink="">
      <xdr:nvSpPr>
        <xdr:cNvPr id="36" name="AutoShape 125">
          <a:hlinkClick xmlns:r="http://schemas.openxmlformats.org/officeDocument/2006/relationships" r:id="rId24"/>
          <a:extLst>
            <a:ext uri="{FF2B5EF4-FFF2-40B4-BE49-F238E27FC236}">
              <a16:creationId xmlns:a16="http://schemas.microsoft.com/office/drawing/2014/main" id="{00000000-0008-0000-0000-000024000000}"/>
            </a:ext>
          </a:extLst>
        </xdr:cNvPr>
        <xdr:cNvSpPr>
          <a:spLocks noChangeArrowheads="1"/>
        </xdr:cNvSpPr>
      </xdr:nvSpPr>
      <xdr:spPr bwMode="auto">
        <a:xfrm>
          <a:off x="285750" y="60483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23</xdr:row>
      <xdr:rowOff>47625</xdr:rowOff>
    </xdr:from>
    <xdr:to>
      <xdr:col>2</xdr:col>
      <xdr:colOff>123825</xdr:colOff>
      <xdr:row>23</xdr:row>
      <xdr:rowOff>171450</xdr:rowOff>
    </xdr:to>
    <xdr:sp macro="" textlink="">
      <xdr:nvSpPr>
        <xdr:cNvPr id="37" name="AutoShape 125">
          <a:hlinkClick xmlns:r="http://schemas.openxmlformats.org/officeDocument/2006/relationships" r:id="rId25"/>
          <a:extLst>
            <a:ext uri="{FF2B5EF4-FFF2-40B4-BE49-F238E27FC236}">
              <a16:creationId xmlns:a16="http://schemas.microsoft.com/office/drawing/2014/main" id="{00000000-0008-0000-0000-000025000000}"/>
            </a:ext>
          </a:extLst>
        </xdr:cNvPr>
        <xdr:cNvSpPr>
          <a:spLocks noChangeArrowheads="1"/>
        </xdr:cNvSpPr>
      </xdr:nvSpPr>
      <xdr:spPr bwMode="auto">
        <a:xfrm>
          <a:off x="285750" y="62484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25</xdr:row>
      <xdr:rowOff>47625</xdr:rowOff>
    </xdr:from>
    <xdr:to>
      <xdr:col>2</xdr:col>
      <xdr:colOff>123825</xdr:colOff>
      <xdr:row>25</xdr:row>
      <xdr:rowOff>171450</xdr:rowOff>
    </xdr:to>
    <xdr:sp macro="" textlink="">
      <xdr:nvSpPr>
        <xdr:cNvPr id="38" name="AutoShape 128">
          <a:hlinkClick xmlns:r="http://schemas.openxmlformats.org/officeDocument/2006/relationships" r:id="rId26"/>
          <a:extLst>
            <a:ext uri="{FF2B5EF4-FFF2-40B4-BE49-F238E27FC236}">
              <a16:creationId xmlns:a16="http://schemas.microsoft.com/office/drawing/2014/main" id="{00000000-0008-0000-0000-000026000000}"/>
            </a:ext>
          </a:extLst>
        </xdr:cNvPr>
        <xdr:cNvSpPr>
          <a:spLocks noChangeArrowheads="1"/>
        </xdr:cNvSpPr>
      </xdr:nvSpPr>
      <xdr:spPr bwMode="auto">
        <a:xfrm>
          <a:off x="285750" y="664845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27</xdr:row>
      <xdr:rowOff>47625</xdr:rowOff>
    </xdr:from>
    <xdr:to>
      <xdr:col>2</xdr:col>
      <xdr:colOff>123825</xdr:colOff>
      <xdr:row>27</xdr:row>
      <xdr:rowOff>171450</xdr:rowOff>
    </xdr:to>
    <xdr:sp macro="" textlink="">
      <xdr:nvSpPr>
        <xdr:cNvPr id="39" name="AutoShape 129">
          <a:hlinkClick xmlns:r="http://schemas.openxmlformats.org/officeDocument/2006/relationships" r:id="rId27"/>
          <a:extLst>
            <a:ext uri="{FF2B5EF4-FFF2-40B4-BE49-F238E27FC236}">
              <a16:creationId xmlns:a16="http://schemas.microsoft.com/office/drawing/2014/main" id="{00000000-0008-0000-0000-000027000000}"/>
            </a:ext>
          </a:extLst>
        </xdr:cNvPr>
        <xdr:cNvSpPr>
          <a:spLocks noChangeArrowheads="1"/>
        </xdr:cNvSpPr>
      </xdr:nvSpPr>
      <xdr:spPr bwMode="auto">
        <a:xfrm>
          <a:off x="285750" y="70485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40</xdr:row>
      <xdr:rowOff>47625</xdr:rowOff>
    </xdr:from>
    <xdr:to>
      <xdr:col>2</xdr:col>
      <xdr:colOff>123825</xdr:colOff>
      <xdr:row>40</xdr:row>
      <xdr:rowOff>171450</xdr:rowOff>
    </xdr:to>
    <xdr:sp macro="" textlink="">
      <xdr:nvSpPr>
        <xdr:cNvPr id="40" name="AutoShape 132">
          <a:hlinkClick xmlns:r="http://schemas.openxmlformats.org/officeDocument/2006/relationships" r:id="rId28"/>
          <a:extLst>
            <a:ext uri="{FF2B5EF4-FFF2-40B4-BE49-F238E27FC236}">
              <a16:creationId xmlns:a16="http://schemas.microsoft.com/office/drawing/2014/main" id="{00000000-0008-0000-0000-000028000000}"/>
            </a:ext>
          </a:extLst>
        </xdr:cNvPr>
        <xdr:cNvSpPr>
          <a:spLocks noChangeArrowheads="1"/>
        </xdr:cNvSpPr>
      </xdr:nvSpPr>
      <xdr:spPr bwMode="auto">
        <a:xfrm>
          <a:off x="285750" y="8448675"/>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41</xdr:row>
      <xdr:rowOff>47625</xdr:rowOff>
    </xdr:from>
    <xdr:to>
      <xdr:col>2</xdr:col>
      <xdr:colOff>123825</xdr:colOff>
      <xdr:row>41</xdr:row>
      <xdr:rowOff>171450</xdr:rowOff>
    </xdr:to>
    <xdr:sp macro="" textlink="">
      <xdr:nvSpPr>
        <xdr:cNvPr id="41" name="AutoShape 132">
          <a:hlinkClick xmlns:r="http://schemas.openxmlformats.org/officeDocument/2006/relationships" r:id="rId29"/>
          <a:extLst>
            <a:ext uri="{FF2B5EF4-FFF2-40B4-BE49-F238E27FC236}">
              <a16:creationId xmlns:a16="http://schemas.microsoft.com/office/drawing/2014/main" id="{00000000-0008-0000-0000-000029000000}"/>
            </a:ext>
          </a:extLst>
        </xdr:cNvPr>
        <xdr:cNvSpPr>
          <a:spLocks noChangeArrowheads="1"/>
        </xdr:cNvSpPr>
      </xdr:nvSpPr>
      <xdr:spPr bwMode="auto">
        <a:xfrm>
          <a:off x="285750" y="8648700"/>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44</xdr:row>
      <xdr:rowOff>47625</xdr:rowOff>
    </xdr:from>
    <xdr:to>
      <xdr:col>2</xdr:col>
      <xdr:colOff>123825</xdr:colOff>
      <xdr:row>44</xdr:row>
      <xdr:rowOff>171450</xdr:rowOff>
    </xdr:to>
    <xdr:sp macro="" textlink="">
      <xdr:nvSpPr>
        <xdr:cNvPr id="42" name="AutoShape 113">
          <a:hlinkClick xmlns:r="http://schemas.openxmlformats.org/officeDocument/2006/relationships" r:id="rId30"/>
          <a:extLst>
            <a:ext uri="{FF2B5EF4-FFF2-40B4-BE49-F238E27FC236}">
              <a16:creationId xmlns:a16="http://schemas.microsoft.com/office/drawing/2014/main" id="{00000000-0008-0000-0000-00002A000000}"/>
            </a:ext>
          </a:extLst>
        </xdr:cNvPr>
        <xdr:cNvSpPr>
          <a:spLocks noChangeArrowheads="1"/>
        </xdr:cNvSpPr>
      </xdr:nvSpPr>
      <xdr:spPr bwMode="auto">
        <a:xfrm>
          <a:off x="285750" y="9248775"/>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46</xdr:row>
      <xdr:rowOff>47625</xdr:rowOff>
    </xdr:from>
    <xdr:to>
      <xdr:col>2</xdr:col>
      <xdr:colOff>123825</xdr:colOff>
      <xdr:row>46</xdr:row>
      <xdr:rowOff>171450</xdr:rowOff>
    </xdr:to>
    <xdr:sp macro="" textlink="">
      <xdr:nvSpPr>
        <xdr:cNvPr id="43" name="AutoShape 113">
          <a:hlinkClick xmlns:r="http://schemas.openxmlformats.org/officeDocument/2006/relationships" r:id="rId31"/>
          <a:extLst>
            <a:ext uri="{FF2B5EF4-FFF2-40B4-BE49-F238E27FC236}">
              <a16:creationId xmlns:a16="http://schemas.microsoft.com/office/drawing/2014/main" id="{00000000-0008-0000-0000-00002B000000}"/>
            </a:ext>
          </a:extLst>
        </xdr:cNvPr>
        <xdr:cNvSpPr>
          <a:spLocks noChangeArrowheads="1"/>
        </xdr:cNvSpPr>
      </xdr:nvSpPr>
      <xdr:spPr bwMode="auto">
        <a:xfrm>
          <a:off x="285750" y="9648825"/>
          <a:ext cx="123825" cy="123825"/>
        </a:xfrm>
        <a:prstGeom prst="homePlate">
          <a:avLst>
            <a:gd name="adj" fmla="val 25000"/>
          </a:avLst>
        </a:prstGeom>
        <a:solidFill>
          <a:schemeClr val="accent1">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47</xdr:row>
      <xdr:rowOff>47625</xdr:rowOff>
    </xdr:from>
    <xdr:to>
      <xdr:col>2</xdr:col>
      <xdr:colOff>123825</xdr:colOff>
      <xdr:row>47</xdr:row>
      <xdr:rowOff>171450</xdr:rowOff>
    </xdr:to>
    <xdr:sp macro="" textlink="">
      <xdr:nvSpPr>
        <xdr:cNvPr id="44" name="AutoShape 113">
          <a:hlinkClick xmlns:r="http://schemas.openxmlformats.org/officeDocument/2006/relationships" r:id="rId32"/>
          <a:extLst>
            <a:ext uri="{FF2B5EF4-FFF2-40B4-BE49-F238E27FC236}">
              <a16:creationId xmlns:a16="http://schemas.microsoft.com/office/drawing/2014/main" id="{00000000-0008-0000-0000-00002C000000}"/>
            </a:ext>
          </a:extLst>
        </xdr:cNvPr>
        <xdr:cNvSpPr>
          <a:spLocks noChangeArrowheads="1"/>
        </xdr:cNvSpPr>
      </xdr:nvSpPr>
      <xdr:spPr bwMode="auto">
        <a:xfrm>
          <a:off x="285750" y="9848850"/>
          <a:ext cx="123825" cy="123825"/>
        </a:xfrm>
        <a:prstGeom prst="homePlate">
          <a:avLst>
            <a:gd name="adj" fmla="val 25000"/>
          </a:avLst>
        </a:prstGeom>
        <a:solidFill>
          <a:schemeClr val="accent1">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48</xdr:row>
      <xdr:rowOff>47625</xdr:rowOff>
    </xdr:from>
    <xdr:to>
      <xdr:col>2</xdr:col>
      <xdr:colOff>123825</xdr:colOff>
      <xdr:row>48</xdr:row>
      <xdr:rowOff>171450</xdr:rowOff>
    </xdr:to>
    <xdr:sp macro="" textlink="">
      <xdr:nvSpPr>
        <xdr:cNvPr id="45" name="AutoShape 113">
          <a:hlinkClick xmlns:r="http://schemas.openxmlformats.org/officeDocument/2006/relationships" r:id="rId33"/>
          <a:extLst>
            <a:ext uri="{FF2B5EF4-FFF2-40B4-BE49-F238E27FC236}">
              <a16:creationId xmlns:a16="http://schemas.microsoft.com/office/drawing/2014/main" id="{00000000-0008-0000-0000-00002D000000}"/>
            </a:ext>
          </a:extLst>
        </xdr:cNvPr>
        <xdr:cNvSpPr>
          <a:spLocks noChangeArrowheads="1"/>
        </xdr:cNvSpPr>
      </xdr:nvSpPr>
      <xdr:spPr bwMode="auto">
        <a:xfrm>
          <a:off x="285750" y="10048875"/>
          <a:ext cx="123825" cy="123825"/>
        </a:xfrm>
        <a:prstGeom prst="homePlate">
          <a:avLst>
            <a:gd name="adj" fmla="val 25000"/>
          </a:avLst>
        </a:prstGeom>
        <a:solidFill>
          <a:schemeClr val="accent1">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59</xdr:row>
      <xdr:rowOff>47625</xdr:rowOff>
    </xdr:from>
    <xdr:to>
      <xdr:col>2</xdr:col>
      <xdr:colOff>123825</xdr:colOff>
      <xdr:row>59</xdr:row>
      <xdr:rowOff>171450</xdr:rowOff>
    </xdr:to>
    <xdr:sp macro="" textlink="">
      <xdr:nvSpPr>
        <xdr:cNvPr id="46" name="AutoShape 140">
          <a:hlinkClick xmlns:r="http://schemas.openxmlformats.org/officeDocument/2006/relationships" r:id="rId34"/>
          <a:extLst>
            <a:ext uri="{FF2B5EF4-FFF2-40B4-BE49-F238E27FC236}">
              <a16:creationId xmlns:a16="http://schemas.microsoft.com/office/drawing/2014/main" id="{00000000-0008-0000-0000-00002E000000}"/>
            </a:ext>
          </a:extLst>
        </xdr:cNvPr>
        <xdr:cNvSpPr>
          <a:spLocks noChangeArrowheads="1"/>
        </xdr:cNvSpPr>
      </xdr:nvSpPr>
      <xdr:spPr bwMode="auto">
        <a:xfrm>
          <a:off x="285750" y="11449050"/>
          <a:ext cx="123825" cy="123825"/>
        </a:xfrm>
        <a:prstGeom prst="homePlate">
          <a:avLst>
            <a:gd name="adj" fmla="val 25000"/>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7</xdr:row>
      <xdr:rowOff>47625</xdr:rowOff>
    </xdr:from>
    <xdr:to>
      <xdr:col>2</xdr:col>
      <xdr:colOff>123825</xdr:colOff>
      <xdr:row>7</xdr:row>
      <xdr:rowOff>171450</xdr:rowOff>
    </xdr:to>
    <xdr:sp macro="" textlink="">
      <xdr:nvSpPr>
        <xdr:cNvPr id="49" name="AutoShape 150">
          <a:hlinkClick xmlns:r="http://schemas.openxmlformats.org/officeDocument/2006/relationships" r:id="rId35"/>
          <a:extLst>
            <a:ext uri="{FF2B5EF4-FFF2-40B4-BE49-F238E27FC236}">
              <a16:creationId xmlns:a16="http://schemas.microsoft.com/office/drawing/2014/main" id="{00000000-0008-0000-0000-000031000000}"/>
            </a:ext>
          </a:extLst>
        </xdr:cNvPr>
        <xdr:cNvSpPr>
          <a:spLocks noChangeArrowheads="1"/>
        </xdr:cNvSpPr>
      </xdr:nvSpPr>
      <xdr:spPr bwMode="auto">
        <a:xfrm>
          <a:off x="285750" y="1647825"/>
          <a:ext cx="123825" cy="123825"/>
        </a:xfrm>
        <a:prstGeom prst="homePlate">
          <a:avLst>
            <a:gd name="adj" fmla="val 25000"/>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64</xdr:row>
      <xdr:rowOff>47625</xdr:rowOff>
    </xdr:from>
    <xdr:to>
      <xdr:col>2</xdr:col>
      <xdr:colOff>123825</xdr:colOff>
      <xdr:row>64</xdr:row>
      <xdr:rowOff>171450</xdr:rowOff>
    </xdr:to>
    <xdr:sp macro="" textlink="">
      <xdr:nvSpPr>
        <xdr:cNvPr id="50" name="AutoShape 126">
          <a:hlinkClick xmlns:r="http://schemas.openxmlformats.org/officeDocument/2006/relationships" r:id="rId36"/>
          <a:extLst>
            <a:ext uri="{FF2B5EF4-FFF2-40B4-BE49-F238E27FC236}">
              <a16:creationId xmlns:a16="http://schemas.microsoft.com/office/drawing/2014/main" id="{00000000-0008-0000-0000-000032000000}"/>
            </a:ext>
          </a:extLst>
        </xdr:cNvPr>
        <xdr:cNvSpPr>
          <a:spLocks noChangeArrowheads="1"/>
        </xdr:cNvSpPr>
      </xdr:nvSpPr>
      <xdr:spPr bwMode="auto">
        <a:xfrm>
          <a:off x="285750" y="44481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20</xdr:row>
      <xdr:rowOff>47625</xdr:rowOff>
    </xdr:from>
    <xdr:to>
      <xdr:col>2</xdr:col>
      <xdr:colOff>123825</xdr:colOff>
      <xdr:row>20</xdr:row>
      <xdr:rowOff>171450</xdr:rowOff>
    </xdr:to>
    <xdr:sp macro="" textlink="">
      <xdr:nvSpPr>
        <xdr:cNvPr id="51" name="AutoShape 125">
          <a:hlinkClick xmlns:r="http://schemas.openxmlformats.org/officeDocument/2006/relationships" r:id="rId37"/>
          <a:extLst>
            <a:ext uri="{FF2B5EF4-FFF2-40B4-BE49-F238E27FC236}">
              <a16:creationId xmlns:a16="http://schemas.microsoft.com/office/drawing/2014/main" id="{00000000-0008-0000-0000-000033000000}"/>
            </a:ext>
          </a:extLst>
        </xdr:cNvPr>
        <xdr:cNvSpPr>
          <a:spLocks noChangeArrowheads="1"/>
        </xdr:cNvSpPr>
      </xdr:nvSpPr>
      <xdr:spPr bwMode="auto">
        <a:xfrm>
          <a:off x="285750" y="52482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xdr:row>
      <xdr:rowOff>47625</xdr:rowOff>
    </xdr:from>
    <xdr:to>
      <xdr:col>2</xdr:col>
      <xdr:colOff>123825</xdr:colOff>
      <xdr:row>6</xdr:row>
      <xdr:rowOff>171450</xdr:rowOff>
    </xdr:to>
    <xdr:sp macro="" textlink="">
      <xdr:nvSpPr>
        <xdr:cNvPr id="57" name="AutoShape 150">
          <a:hlinkClick xmlns:r="http://schemas.openxmlformats.org/officeDocument/2006/relationships" r:id="rId38"/>
          <a:extLst>
            <a:ext uri="{FF2B5EF4-FFF2-40B4-BE49-F238E27FC236}">
              <a16:creationId xmlns:a16="http://schemas.microsoft.com/office/drawing/2014/main" id="{00000000-0008-0000-0000-000039000000}"/>
            </a:ext>
          </a:extLst>
        </xdr:cNvPr>
        <xdr:cNvSpPr>
          <a:spLocks noChangeArrowheads="1"/>
        </xdr:cNvSpPr>
      </xdr:nvSpPr>
      <xdr:spPr bwMode="auto">
        <a:xfrm>
          <a:off x="285750" y="1447800"/>
          <a:ext cx="123825" cy="123825"/>
        </a:xfrm>
        <a:prstGeom prst="homePlate">
          <a:avLst>
            <a:gd name="adj" fmla="val 25000"/>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33</xdr:row>
      <xdr:rowOff>47625</xdr:rowOff>
    </xdr:from>
    <xdr:to>
      <xdr:col>2</xdr:col>
      <xdr:colOff>123825</xdr:colOff>
      <xdr:row>33</xdr:row>
      <xdr:rowOff>171450</xdr:rowOff>
    </xdr:to>
    <xdr:sp macro="" textlink="">
      <xdr:nvSpPr>
        <xdr:cNvPr id="61" name="AutoShape 130">
          <a:hlinkClick xmlns:r="http://schemas.openxmlformats.org/officeDocument/2006/relationships" r:id="rId39"/>
          <a:extLst>
            <a:ext uri="{FF2B5EF4-FFF2-40B4-BE49-F238E27FC236}">
              <a16:creationId xmlns:a16="http://schemas.microsoft.com/office/drawing/2014/main" id="{00000000-0008-0000-0000-00003D000000}"/>
            </a:ext>
          </a:extLst>
        </xdr:cNvPr>
        <xdr:cNvSpPr>
          <a:spLocks noChangeArrowheads="1"/>
        </xdr:cNvSpPr>
      </xdr:nvSpPr>
      <xdr:spPr bwMode="auto">
        <a:xfrm>
          <a:off x="285750" y="80486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34</xdr:row>
      <xdr:rowOff>47625</xdr:rowOff>
    </xdr:from>
    <xdr:to>
      <xdr:col>2</xdr:col>
      <xdr:colOff>123825</xdr:colOff>
      <xdr:row>34</xdr:row>
      <xdr:rowOff>171450</xdr:rowOff>
    </xdr:to>
    <xdr:sp macro="" textlink="">
      <xdr:nvSpPr>
        <xdr:cNvPr id="62" name="AutoShape 130">
          <a:hlinkClick xmlns:r="http://schemas.openxmlformats.org/officeDocument/2006/relationships" r:id="rId40"/>
          <a:extLst>
            <a:ext uri="{FF2B5EF4-FFF2-40B4-BE49-F238E27FC236}">
              <a16:creationId xmlns:a16="http://schemas.microsoft.com/office/drawing/2014/main" id="{00000000-0008-0000-0000-00003E000000}"/>
            </a:ext>
          </a:extLst>
        </xdr:cNvPr>
        <xdr:cNvSpPr>
          <a:spLocks noChangeArrowheads="1"/>
        </xdr:cNvSpPr>
      </xdr:nvSpPr>
      <xdr:spPr bwMode="auto">
        <a:xfrm>
          <a:off x="285750" y="80486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35</xdr:row>
      <xdr:rowOff>47625</xdr:rowOff>
    </xdr:from>
    <xdr:to>
      <xdr:col>2</xdr:col>
      <xdr:colOff>123825</xdr:colOff>
      <xdr:row>35</xdr:row>
      <xdr:rowOff>171450</xdr:rowOff>
    </xdr:to>
    <xdr:sp macro="" textlink="">
      <xdr:nvSpPr>
        <xdr:cNvPr id="63" name="AutoShape 130">
          <a:hlinkClick xmlns:r="http://schemas.openxmlformats.org/officeDocument/2006/relationships" r:id="rId41"/>
          <a:extLst>
            <a:ext uri="{FF2B5EF4-FFF2-40B4-BE49-F238E27FC236}">
              <a16:creationId xmlns:a16="http://schemas.microsoft.com/office/drawing/2014/main" id="{00000000-0008-0000-0000-00003F000000}"/>
            </a:ext>
          </a:extLst>
        </xdr:cNvPr>
        <xdr:cNvSpPr>
          <a:spLocks noChangeArrowheads="1"/>
        </xdr:cNvSpPr>
      </xdr:nvSpPr>
      <xdr:spPr bwMode="auto">
        <a:xfrm>
          <a:off x="285750" y="80486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1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1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24</xdr:row>
      <xdr:rowOff>0</xdr:rowOff>
    </xdr:from>
    <xdr:to>
      <xdr:col>2</xdr:col>
      <xdr:colOff>0</xdr:colOff>
      <xdr:row>26</xdr:row>
      <xdr:rowOff>0</xdr:rowOff>
    </xdr:to>
    <xdr:sp macro="" textlink="">
      <xdr:nvSpPr>
        <xdr:cNvPr id="8" name="Text 1">
          <a:extLst>
            <a:ext uri="{FF2B5EF4-FFF2-40B4-BE49-F238E27FC236}">
              <a16:creationId xmlns:a16="http://schemas.microsoft.com/office/drawing/2014/main" id="{00000000-0008-0000-1100-000008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a:t>
          </a:r>
        </a:p>
      </xdr:txBody>
    </xdr:sp>
    <xdr:clientData/>
  </xdr:twoCellAnchor>
  <xdr:twoCellAnchor>
    <xdr:from>
      <xdr:col>0</xdr:col>
      <xdr:colOff>0</xdr:colOff>
      <xdr:row>24</xdr:row>
      <xdr:rowOff>0</xdr:rowOff>
    </xdr:from>
    <xdr:to>
      <xdr:col>1</xdr:col>
      <xdr:colOff>0</xdr:colOff>
      <xdr:row>27</xdr:row>
      <xdr:rowOff>0</xdr:rowOff>
    </xdr:to>
    <xdr:sp macro="" textlink="">
      <xdr:nvSpPr>
        <xdr:cNvPr id="9" name="Text 1">
          <a:extLst>
            <a:ext uri="{FF2B5EF4-FFF2-40B4-BE49-F238E27FC236}">
              <a16:creationId xmlns:a16="http://schemas.microsoft.com/office/drawing/2014/main" id="{00000000-0008-0000-1100-000009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42</xdr:row>
      <xdr:rowOff>0</xdr:rowOff>
    </xdr:from>
    <xdr:to>
      <xdr:col>1</xdr:col>
      <xdr:colOff>0</xdr:colOff>
      <xdr:row>45</xdr:row>
      <xdr:rowOff>0</xdr:rowOff>
    </xdr:to>
    <xdr:sp macro="" textlink="">
      <xdr:nvSpPr>
        <xdr:cNvPr id="10" name="Text 1">
          <a:extLst>
            <a:ext uri="{FF2B5EF4-FFF2-40B4-BE49-F238E27FC236}">
              <a16:creationId xmlns:a16="http://schemas.microsoft.com/office/drawing/2014/main" id="{00000000-0008-0000-1100-00000A000000}"/>
            </a:ext>
          </a:extLst>
        </xdr:cNvPr>
        <xdr:cNvSpPr txBox="1">
          <a:spLocks noChangeArrowheads="1"/>
        </xdr:cNvSpPr>
      </xdr:nvSpPr>
      <xdr:spPr bwMode="auto">
        <a:xfrm>
          <a:off x="0" y="960120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42</xdr:row>
      <xdr:rowOff>0</xdr:rowOff>
    </xdr:from>
    <xdr:to>
      <xdr:col>2</xdr:col>
      <xdr:colOff>0</xdr:colOff>
      <xdr:row>44</xdr:row>
      <xdr:rowOff>0</xdr:rowOff>
    </xdr:to>
    <xdr:sp macro="" textlink="">
      <xdr:nvSpPr>
        <xdr:cNvPr id="11" name="Text 1">
          <a:extLst>
            <a:ext uri="{FF2B5EF4-FFF2-40B4-BE49-F238E27FC236}">
              <a16:creationId xmlns:a16="http://schemas.microsoft.com/office/drawing/2014/main" id="{00000000-0008-0000-1100-00000B000000}"/>
            </a:ext>
          </a:extLst>
        </xdr:cNvPr>
        <xdr:cNvSpPr txBox="1">
          <a:spLocks noChangeArrowheads="1"/>
        </xdr:cNvSpPr>
      </xdr:nvSpPr>
      <xdr:spPr bwMode="auto">
        <a:xfrm>
          <a:off x="590550" y="96012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59</xdr:row>
      <xdr:rowOff>0</xdr:rowOff>
    </xdr:from>
    <xdr:to>
      <xdr:col>1</xdr:col>
      <xdr:colOff>0</xdr:colOff>
      <xdr:row>62</xdr:row>
      <xdr:rowOff>0</xdr:rowOff>
    </xdr:to>
    <xdr:sp macro="" textlink="">
      <xdr:nvSpPr>
        <xdr:cNvPr id="12" name="Text 1">
          <a:extLst>
            <a:ext uri="{FF2B5EF4-FFF2-40B4-BE49-F238E27FC236}">
              <a16:creationId xmlns:a16="http://schemas.microsoft.com/office/drawing/2014/main" id="{00000000-0008-0000-1100-00000C000000}"/>
            </a:ext>
          </a:extLst>
        </xdr:cNvPr>
        <xdr:cNvSpPr txBox="1">
          <a:spLocks noChangeArrowheads="1"/>
        </xdr:cNvSpPr>
      </xdr:nvSpPr>
      <xdr:spPr bwMode="auto">
        <a:xfrm>
          <a:off x="0" y="88011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59</xdr:row>
      <xdr:rowOff>0</xdr:rowOff>
    </xdr:from>
    <xdr:to>
      <xdr:col>2</xdr:col>
      <xdr:colOff>0</xdr:colOff>
      <xdr:row>61</xdr:row>
      <xdr:rowOff>0</xdr:rowOff>
    </xdr:to>
    <xdr:sp macro="" textlink="">
      <xdr:nvSpPr>
        <xdr:cNvPr id="13" name="Text 1">
          <a:extLst>
            <a:ext uri="{FF2B5EF4-FFF2-40B4-BE49-F238E27FC236}">
              <a16:creationId xmlns:a16="http://schemas.microsoft.com/office/drawing/2014/main" id="{00000000-0008-0000-1100-00000D000000}"/>
            </a:ext>
          </a:extLst>
        </xdr:cNvPr>
        <xdr:cNvSpPr txBox="1">
          <a:spLocks noChangeArrowheads="1"/>
        </xdr:cNvSpPr>
      </xdr:nvSpPr>
      <xdr:spPr bwMode="auto">
        <a:xfrm>
          <a:off x="476250" y="880110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2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1)3)</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2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25</xdr:row>
      <xdr:rowOff>0</xdr:rowOff>
    </xdr:from>
    <xdr:to>
      <xdr:col>2</xdr:col>
      <xdr:colOff>0</xdr:colOff>
      <xdr:row>27</xdr:row>
      <xdr:rowOff>0</xdr:rowOff>
    </xdr:to>
    <xdr:sp macro="" textlink="">
      <xdr:nvSpPr>
        <xdr:cNvPr id="6" name="Text 1">
          <a:extLst>
            <a:ext uri="{FF2B5EF4-FFF2-40B4-BE49-F238E27FC236}">
              <a16:creationId xmlns:a16="http://schemas.microsoft.com/office/drawing/2014/main" id="{00000000-0008-0000-1200-000006000000}"/>
            </a:ext>
          </a:extLst>
        </xdr:cNvPr>
        <xdr:cNvSpPr txBox="1">
          <a:spLocks noChangeArrowheads="1"/>
        </xdr:cNvSpPr>
      </xdr:nvSpPr>
      <xdr:spPr bwMode="auto">
        <a:xfrm>
          <a:off x="571500" y="400050"/>
          <a:ext cx="1952625"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a:t>
          </a:r>
        </a:p>
      </xdr:txBody>
    </xdr:sp>
    <xdr:clientData/>
  </xdr:twoCellAnchor>
  <xdr:twoCellAnchor>
    <xdr:from>
      <xdr:col>0</xdr:col>
      <xdr:colOff>0</xdr:colOff>
      <xdr:row>25</xdr:row>
      <xdr:rowOff>0</xdr:rowOff>
    </xdr:from>
    <xdr:to>
      <xdr:col>1</xdr:col>
      <xdr:colOff>0</xdr:colOff>
      <xdr:row>28</xdr:row>
      <xdr:rowOff>0</xdr:rowOff>
    </xdr:to>
    <xdr:sp macro="" textlink="">
      <xdr:nvSpPr>
        <xdr:cNvPr id="7" name="Text 1">
          <a:extLst>
            <a:ext uri="{FF2B5EF4-FFF2-40B4-BE49-F238E27FC236}">
              <a16:creationId xmlns:a16="http://schemas.microsoft.com/office/drawing/2014/main" id="{00000000-0008-0000-1200-000007000000}"/>
            </a:ext>
          </a:extLst>
        </xdr:cNvPr>
        <xdr:cNvSpPr txBox="1">
          <a:spLocks noChangeArrowheads="1"/>
        </xdr:cNvSpPr>
      </xdr:nvSpPr>
      <xdr:spPr bwMode="auto">
        <a:xfrm>
          <a:off x="0" y="400050"/>
          <a:ext cx="5715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54</xdr:row>
      <xdr:rowOff>0</xdr:rowOff>
    </xdr:from>
    <xdr:to>
      <xdr:col>2</xdr:col>
      <xdr:colOff>0</xdr:colOff>
      <xdr:row>56</xdr:row>
      <xdr:rowOff>0</xdr:rowOff>
    </xdr:to>
    <xdr:sp macro="" textlink="">
      <xdr:nvSpPr>
        <xdr:cNvPr id="8" name="Text 1">
          <a:extLst>
            <a:ext uri="{FF2B5EF4-FFF2-40B4-BE49-F238E27FC236}">
              <a16:creationId xmlns:a16="http://schemas.microsoft.com/office/drawing/2014/main" id="{00000000-0008-0000-1200-000008000000}"/>
            </a:ext>
          </a:extLst>
        </xdr:cNvPr>
        <xdr:cNvSpPr txBox="1">
          <a:spLocks noChangeArrowheads="1"/>
        </xdr:cNvSpPr>
      </xdr:nvSpPr>
      <xdr:spPr bwMode="auto">
        <a:xfrm>
          <a:off x="476250" y="8201025"/>
          <a:ext cx="200025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54</xdr:row>
      <xdr:rowOff>0</xdr:rowOff>
    </xdr:from>
    <xdr:to>
      <xdr:col>1</xdr:col>
      <xdr:colOff>0</xdr:colOff>
      <xdr:row>57</xdr:row>
      <xdr:rowOff>0</xdr:rowOff>
    </xdr:to>
    <xdr:sp macro="" textlink="">
      <xdr:nvSpPr>
        <xdr:cNvPr id="9" name="Text 1">
          <a:extLst>
            <a:ext uri="{FF2B5EF4-FFF2-40B4-BE49-F238E27FC236}">
              <a16:creationId xmlns:a16="http://schemas.microsoft.com/office/drawing/2014/main" id="{00000000-0008-0000-1200-000009000000}"/>
            </a:ext>
          </a:extLst>
        </xdr:cNvPr>
        <xdr:cNvSpPr txBox="1">
          <a:spLocks noChangeArrowheads="1"/>
        </xdr:cNvSpPr>
      </xdr:nvSpPr>
      <xdr:spPr bwMode="auto">
        <a:xfrm>
          <a:off x="0" y="8201025"/>
          <a:ext cx="47625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3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3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25</xdr:row>
      <xdr:rowOff>0</xdr:rowOff>
    </xdr:from>
    <xdr:to>
      <xdr:col>2</xdr:col>
      <xdr:colOff>0</xdr:colOff>
      <xdr:row>27</xdr:row>
      <xdr:rowOff>0</xdr:rowOff>
    </xdr:to>
    <xdr:sp macro="" textlink="">
      <xdr:nvSpPr>
        <xdr:cNvPr id="8" name="Text 1">
          <a:extLst>
            <a:ext uri="{FF2B5EF4-FFF2-40B4-BE49-F238E27FC236}">
              <a16:creationId xmlns:a16="http://schemas.microsoft.com/office/drawing/2014/main" id="{00000000-0008-0000-1300-000008000000}"/>
            </a:ext>
          </a:extLst>
        </xdr:cNvPr>
        <xdr:cNvSpPr txBox="1">
          <a:spLocks noChangeArrowheads="1"/>
        </xdr:cNvSpPr>
      </xdr:nvSpPr>
      <xdr:spPr bwMode="auto">
        <a:xfrm>
          <a:off x="57150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25</xdr:row>
      <xdr:rowOff>0</xdr:rowOff>
    </xdr:from>
    <xdr:to>
      <xdr:col>1</xdr:col>
      <xdr:colOff>0</xdr:colOff>
      <xdr:row>28</xdr:row>
      <xdr:rowOff>0</xdr:rowOff>
    </xdr:to>
    <xdr:sp macro="" textlink="">
      <xdr:nvSpPr>
        <xdr:cNvPr id="9" name="Text 1">
          <a:extLst>
            <a:ext uri="{FF2B5EF4-FFF2-40B4-BE49-F238E27FC236}">
              <a16:creationId xmlns:a16="http://schemas.microsoft.com/office/drawing/2014/main" id="{00000000-0008-0000-1300-000009000000}"/>
            </a:ext>
          </a:extLst>
        </xdr:cNvPr>
        <xdr:cNvSpPr txBox="1">
          <a:spLocks noChangeArrowheads="1"/>
        </xdr:cNvSpPr>
      </xdr:nvSpPr>
      <xdr:spPr bwMode="auto">
        <a:xfrm>
          <a:off x="0" y="40005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55</xdr:row>
      <xdr:rowOff>0</xdr:rowOff>
    </xdr:from>
    <xdr:to>
      <xdr:col>2</xdr:col>
      <xdr:colOff>0</xdr:colOff>
      <xdr:row>57</xdr:row>
      <xdr:rowOff>0</xdr:rowOff>
    </xdr:to>
    <xdr:sp macro="" textlink="">
      <xdr:nvSpPr>
        <xdr:cNvPr id="12" name="Text 1">
          <a:extLst>
            <a:ext uri="{FF2B5EF4-FFF2-40B4-BE49-F238E27FC236}">
              <a16:creationId xmlns:a16="http://schemas.microsoft.com/office/drawing/2014/main" id="{00000000-0008-0000-1300-00000C000000}"/>
            </a:ext>
          </a:extLst>
        </xdr:cNvPr>
        <xdr:cNvSpPr txBox="1">
          <a:spLocks noChangeArrowheads="1"/>
        </xdr:cNvSpPr>
      </xdr:nvSpPr>
      <xdr:spPr bwMode="auto">
        <a:xfrm>
          <a:off x="476250" y="960120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55</xdr:row>
      <xdr:rowOff>0</xdr:rowOff>
    </xdr:from>
    <xdr:to>
      <xdr:col>1</xdr:col>
      <xdr:colOff>0</xdr:colOff>
      <xdr:row>58</xdr:row>
      <xdr:rowOff>0</xdr:rowOff>
    </xdr:to>
    <xdr:sp macro="" textlink="">
      <xdr:nvSpPr>
        <xdr:cNvPr id="13" name="Text 1">
          <a:extLst>
            <a:ext uri="{FF2B5EF4-FFF2-40B4-BE49-F238E27FC236}">
              <a16:creationId xmlns:a16="http://schemas.microsoft.com/office/drawing/2014/main" id="{00000000-0008-0000-1300-00000D000000}"/>
            </a:ext>
          </a:extLst>
        </xdr:cNvPr>
        <xdr:cNvSpPr txBox="1">
          <a:spLocks noChangeArrowheads="1"/>
        </xdr:cNvSpPr>
      </xdr:nvSpPr>
      <xdr:spPr bwMode="auto">
        <a:xfrm>
          <a:off x="0" y="96012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4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4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27</xdr:row>
      <xdr:rowOff>0</xdr:rowOff>
    </xdr:from>
    <xdr:to>
      <xdr:col>2</xdr:col>
      <xdr:colOff>0</xdr:colOff>
      <xdr:row>29</xdr:row>
      <xdr:rowOff>0</xdr:rowOff>
    </xdr:to>
    <xdr:sp macro="" textlink="">
      <xdr:nvSpPr>
        <xdr:cNvPr id="6" name="Text 1">
          <a:extLst>
            <a:ext uri="{FF2B5EF4-FFF2-40B4-BE49-F238E27FC236}">
              <a16:creationId xmlns:a16="http://schemas.microsoft.com/office/drawing/2014/main" id="{00000000-0008-0000-1400-000006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27</xdr:row>
      <xdr:rowOff>0</xdr:rowOff>
    </xdr:from>
    <xdr:to>
      <xdr:col>1</xdr:col>
      <xdr:colOff>0</xdr:colOff>
      <xdr:row>30</xdr:row>
      <xdr:rowOff>0</xdr:rowOff>
    </xdr:to>
    <xdr:sp macro="" textlink="">
      <xdr:nvSpPr>
        <xdr:cNvPr id="7" name="Text 1">
          <a:extLst>
            <a:ext uri="{FF2B5EF4-FFF2-40B4-BE49-F238E27FC236}">
              <a16:creationId xmlns:a16="http://schemas.microsoft.com/office/drawing/2014/main" id="{00000000-0008-0000-1400-000007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44</xdr:row>
      <xdr:rowOff>0</xdr:rowOff>
    </xdr:from>
    <xdr:to>
      <xdr:col>2</xdr:col>
      <xdr:colOff>0</xdr:colOff>
      <xdr:row>46</xdr:row>
      <xdr:rowOff>0</xdr:rowOff>
    </xdr:to>
    <xdr:sp macro="" textlink="">
      <xdr:nvSpPr>
        <xdr:cNvPr id="9" name="Text 1">
          <a:extLst>
            <a:ext uri="{FF2B5EF4-FFF2-40B4-BE49-F238E27FC236}">
              <a16:creationId xmlns:a16="http://schemas.microsoft.com/office/drawing/2014/main" id="{00000000-0008-0000-1400-000009000000}"/>
            </a:ext>
          </a:extLst>
        </xdr:cNvPr>
        <xdr:cNvSpPr txBox="1">
          <a:spLocks noChangeArrowheads="1"/>
        </xdr:cNvSpPr>
      </xdr:nvSpPr>
      <xdr:spPr bwMode="auto">
        <a:xfrm>
          <a:off x="571500" y="10401300"/>
          <a:ext cx="9810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44</xdr:row>
      <xdr:rowOff>0</xdr:rowOff>
    </xdr:from>
    <xdr:to>
      <xdr:col>1</xdr:col>
      <xdr:colOff>0</xdr:colOff>
      <xdr:row>47</xdr:row>
      <xdr:rowOff>0</xdr:rowOff>
    </xdr:to>
    <xdr:sp macro="" textlink="">
      <xdr:nvSpPr>
        <xdr:cNvPr id="10" name="Text 1">
          <a:extLst>
            <a:ext uri="{FF2B5EF4-FFF2-40B4-BE49-F238E27FC236}">
              <a16:creationId xmlns:a16="http://schemas.microsoft.com/office/drawing/2014/main" id="{00000000-0008-0000-1400-00000A000000}"/>
            </a:ext>
          </a:extLst>
        </xdr:cNvPr>
        <xdr:cNvSpPr txBox="1">
          <a:spLocks noChangeArrowheads="1"/>
        </xdr:cNvSpPr>
      </xdr:nvSpPr>
      <xdr:spPr bwMode="auto">
        <a:xfrm>
          <a:off x="0" y="1040130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62</xdr:row>
      <xdr:rowOff>0</xdr:rowOff>
    </xdr:from>
    <xdr:to>
      <xdr:col>2</xdr:col>
      <xdr:colOff>0</xdr:colOff>
      <xdr:row>64</xdr:row>
      <xdr:rowOff>0</xdr:rowOff>
    </xdr:to>
    <xdr:sp macro="" textlink="">
      <xdr:nvSpPr>
        <xdr:cNvPr id="8" name="Text 1">
          <a:extLst>
            <a:ext uri="{FF2B5EF4-FFF2-40B4-BE49-F238E27FC236}">
              <a16:creationId xmlns:a16="http://schemas.microsoft.com/office/drawing/2014/main" id="{00000000-0008-0000-1400-000008000000}"/>
            </a:ext>
          </a:extLst>
        </xdr:cNvPr>
        <xdr:cNvSpPr txBox="1">
          <a:spLocks noChangeArrowheads="1"/>
        </xdr:cNvSpPr>
      </xdr:nvSpPr>
      <xdr:spPr bwMode="auto">
        <a:xfrm>
          <a:off x="476250" y="960120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62</xdr:row>
      <xdr:rowOff>0</xdr:rowOff>
    </xdr:from>
    <xdr:to>
      <xdr:col>1</xdr:col>
      <xdr:colOff>0</xdr:colOff>
      <xdr:row>65</xdr:row>
      <xdr:rowOff>0</xdr:rowOff>
    </xdr:to>
    <xdr:sp macro="" textlink="">
      <xdr:nvSpPr>
        <xdr:cNvPr id="11" name="Text 1">
          <a:extLst>
            <a:ext uri="{FF2B5EF4-FFF2-40B4-BE49-F238E27FC236}">
              <a16:creationId xmlns:a16="http://schemas.microsoft.com/office/drawing/2014/main" id="{00000000-0008-0000-1400-00000B000000}"/>
            </a:ext>
          </a:extLst>
        </xdr:cNvPr>
        <xdr:cNvSpPr txBox="1">
          <a:spLocks noChangeArrowheads="1"/>
        </xdr:cNvSpPr>
      </xdr:nvSpPr>
      <xdr:spPr bwMode="auto">
        <a:xfrm>
          <a:off x="0" y="96012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5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5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29</xdr:row>
      <xdr:rowOff>0</xdr:rowOff>
    </xdr:from>
    <xdr:to>
      <xdr:col>2</xdr:col>
      <xdr:colOff>0</xdr:colOff>
      <xdr:row>31</xdr:row>
      <xdr:rowOff>0</xdr:rowOff>
    </xdr:to>
    <xdr:sp macro="" textlink="">
      <xdr:nvSpPr>
        <xdr:cNvPr id="7" name="Text 1">
          <a:extLst>
            <a:ext uri="{FF2B5EF4-FFF2-40B4-BE49-F238E27FC236}">
              <a16:creationId xmlns:a16="http://schemas.microsoft.com/office/drawing/2014/main" id="{00000000-0008-0000-1500-000007000000}"/>
            </a:ext>
          </a:extLst>
        </xdr:cNvPr>
        <xdr:cNvSpPr txBox="1">
          <a:spLocks noChangeArrowheads="1"/>
        </xdr:cNvSpPr>
      </xdr:nvSpPr>
      <xdr:spPr bwMode="auto">
        <a:xfrm>
          <a:off x="476250" y="6762750"/>
          <a:ext cx="7334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29</xdr:row>
      <xdr:rowOff>0</xdr:rowOff>
    </xdr:from>
    <xdr:to>
      <xdr:col>1</xdr:col>
      <xdr:colOff>0</xdr:colOff>
      <xdr:row>32</xdr:row>
      <xdr:rowOff>0</xdr:rowOff>
    </xdr:to>
    <xdr:sp macro="" textlink="">
      <xdr:nvSpPr>
        <xdr:cNvPr id="8" name="Text 1">
          <a:extLst>
            <a:ext uri="{FF2B5EF4-FFF2-40B4-BE49-F238E27FC236}">
              <a16:creationId xmlns:a16="http://schemas.microsoft.com/office/drawing/2014/main" id="{00000000-0008-0000-1500-000008000000}"/>
            </a:ext>
          </a:extLst>
        </xdr:cNvPr>
        <xdr:cNvSpPr txBox="1">
          <a:spLocks noChangeArrowheads="1"/>
        </xdr:cNvSpPr>
      </xdr:nvSpPr>
      <xdr:spPr bwMode="auto">
        <a:xfrm>
          <a:off x="0" y="67627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54</xdr:row>
      <xdr:rowOff>0</xdr:rowOff>
    </xdr:from>
    <xdr:to>
      <xdr:col>2</xdr:col>
      <xdr:colOff>0</xdr:colOff>
      <xdr:row>56</xdr:row>
      <xdr:rowOff>0</xdr:rowOff>
    </xdr:to>
    <xdr:sp macro="" textlink="">
      <xdr:nvSpPr>
        <xdr:cNvPr id="6" name="Text 1">
          <a:extLst>
            <a:ext uri="{FF2B5EF4-FFF2-40B4-BE49-F238E27FC236}">
              <a16:creationId xmlns:a16="http://schemas.microsoft.com/office/drawing/2014/main" id="{00000000-0008-0000-1500-000006000000}"/>
            </a:ext>
          </a:extLst>
        </xdr:cNvPr>
        <xdr:cNvSpPr txBox="1">
          <a:spLocks noChangeArrowheads="1"/>
        </xdr:cNvSpPr>
      </xdr:nvSpPr>
      <xdr:spPr bwMode="auto">
        <a:xfrm>
          <a:off x="476250" y="6600825"/>
          <a:ext cx="7334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54</xdr:row>
      <xdr:rowOff>0</xdr:rowOff>
    </xdr:from>
    <xdr:to>
      <xdr:col>1</xdr:col>
      <xdr:colOff>0</xdr:colOff>
      <xdr:row>57</xdr:row>
      <xdr:rowOff>0</xdr:rowOff>
    </xdr:to>
    <xdr:sp macro="" textlink="">
      <xdr:nvSpPr>
        <xdr:cNvPr id="9" name="Text 1">
          <a:extLst>
            <a:ext uri="{FF2B5EF4-FFF2-40B4-BE49-F238E27FC236}">
              <a16:creationId xmlns:a16="http://schemas.microsoft.com/office/drawing/2014/main" id="{00000000-0008-0000-1500-000009000000}"/>
            </a:ext>
          </a:extLst>
        </xdr:cNvPr>
        <xdr:cNvSpPr txBox="1">
          <a:spLocks noChangeArrowheads="1"/>
        </xdr:cNvSpPr>
      </xdr:nvSpPr>
      <xdr:spPr bwMode="auto">
        <a:xfrm>
          <a:off x="0" y="6600825"/>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200024</xdr:rowOff>
    </xdr:from>
    <xdr:to>
      <xdr:col>1</xdr:col>
      <xdr:colOff>0</xdr:colOff>
      <xdr:row>4</xdr:row>
      <xdr:rowOff>200024</xdr:rowOff>
    </xdr:to>
    <xdr:sp macro="" textlink="">
      <xdr:nvSpPr>
        <xdr:cNvPr id="2" name="Text 1">
          <a:extLst>
            <a:ext uri="{FF2B5EF4-FFF2-40B4-BE49-F238E27FC236}">
              <a16:creationId xmlns:a16="http://schemas.microsoft.com/office/drawing/2014/main" id="{00000000-0008-0000-1600-000002000000}"/>
            </a:ext>
          </a:extLst>
        </xdr:cNvPr>
        <xdr:cNvSpPr txBox="1">
          <a:spLocks noChangeArrowheads="1"/>
        </xdr:cNvSpPr>
      </xdr:nvSpPr>
      <xdr:spPr bwMode="auto">
        <a:xfrm>
          <a:off x="0" y="438149"/>
          <a:ext cx="4038600" cy="1038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twoCellAnchor>
    <xdr:from>
      <xdr:col>1</xdr:col>
      <xdr:colOff>0</xdr:colOff>
      <xdr:row>2</xdr:row>
      <xdr:rowOff>0</xdr:rowOff>
    </xdr:from>
    <xdr:to>
      <xdr:col>2</xdr:col>
      <xdr:colOff>0</xdr:colOff>
      <xdr:row>5</xdr:row>
      <xdr:rowOff>0</xdr:rowOff>
    </xdr:to>
    <xdr:sp macro="" textlink="">
      <xdr:nvSpPr>
        <xdr:cNvPr id="3" name="Text 1">
          <a:extLst>
            <a:ext uri="{FF2B5EF4-FFF2-40B4-BE49-F238E27FC236}">
              <a16:creationId xmlns:a16="http://schemas.microsoft.com/office/drawing/2014/main" id="{00000000-0008-0000-1600-000003000000}"/>
            </a:ext>
          </a:extLst>
        </xdr:cNvPr>
        <xdr:cNvSpPr txBox="1">
          <a:spLocks noChangeArrowheads="1"/>
        </xdr:cNvSpPr>
      </xdr:nvSpPr>
      <xdr:spPr bwMode="auto">
        <a:xfrm>
          <a:off x="3238500" y="400050"/>
          <a:ext cx="476250" cy="1038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Zeile</a:t>
          </a:r>
          <a:r>
            <a:rPr lang="de-DE" sz="1000" b="0" i="1" u="none" strike="noStrike" baseline="30000">
              <a:solidFill>
                <a:srgbClr val="000000"/>
              </a:solidFill>
              <a:latin typeface="Arial"/>
              <a:cs typeface="Arial"/>
            </a:rPr>
            <a:t>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1C00-000002000000}"/>
            </a:ext>
          </a:extLst>
        </xdr:cNvPr>
        <xdr:cNvSpPr txBox="1">
          <a:spLocks noChangeArrowheads="1"/>
        </xdr:cNvSpPr>
      </xdr:nvSpPr>
      <xdr:spPr bwMode="auto">
        <a:xfrm>
          <a:off x="0" y="600075"/>
          <a:ext cx="3048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27</xdr:row>
      <xdr:rowOff>0</xdr:rowOff>
    </xdr:from>
    <xdr:to>
      <xdr:col>1</xdr:col>
      <xdr:colOff>0</xdr:colOff>
      <xdr:row>29</xdr:row>
      <xdr:rowOff>0</xdr:rowOff>
    </xdr:to>
    <xdr:sp macro="" textlink="">
      <xdr:nvSpPr>
        <xdr:cNvPr id="4" name="Text 1">
          <a:extLst>
            <a:ext uri="{FF2B5EF4-FFF2-40B4-BE49-F238E27FC236}">
              <a16:creationId xmlns:a16="http://schemas.microsoft.com/office/drawing/2014/main" id="{00000000-0008-0000-1C00-000004000000}"/>
            </a:ext>
          </a:extLst>
        </xdr:cNvPr>
        <xdr:cNvSpPr txBox="1">
          <a:spLocks noChangeArrowheads="1"/>
        </xdr:cNvSpPr>
      </xdr:nvSpPr>
      <xdr:spPr bwMode="auto">
        <a:xfrm>
          <a:off x="0" y="6362700"/>
          <a:ext cx="3048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5</xdr:row>
      <xdr:rowOff>0</xdr:rowOff>
    </xdr:to>
    <xdr:sp macro="" textlink="">
      <xdr:nvSpPr>
        <xdr:cNvPr id="6" name="Text 1">
          <a:extLst>
            <a:ext uri="{FF2B5EF4-FFF2-40B4-BE49-F238E27FC236}">
              <a16:creationId xmlns:a16="http://schemas.microsoft.com/office/drawing/2014/main" id="{00000000-0008-0000-1D00-000006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xdr:row>
      <xdr:rowOff>0</xdr:rowOff>
    </xdr:from>
    <xdr:to>
      <xdr:col>1</xdr:col>
      <xdr:colOff>0</xdr:colOff>
      <xdr:row>6</xdr:row>
      <xdr:rowOff>0</xdr:rowOff>
    </xdr:to>
    <xdr:sp macro="" textlink="">
      <xdr:nvSpPr>
        <xdr:cNvPr id="7" name="Text 1">
          <a:extLst>
            <a:ext uri="{FF2B5EF4-FFF2-40B4-BE49-F238E27FC236}">
              <a16:creationId xmlns:a16="http://schemas.microsoft.com/office/drawing/2014/main" id="{00000000-0008-0000-1D00-000007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18</xdr:col>
      <xdr:colOff>0</xdr:colOff>
      <xdr:row>2</xdr:row>
      <xdr:rowOff>0</xdr:rowOff>
    </xdr:from>
    <xdr:to>
      <xdr:col>19</xdr:col>
      <xdr:colOff>0</xdr:colOff>
      <xdr:row>5</xdr:row>
      <xdr:rowOff>0</xdr:rowOff>
    </xdr:to>
    <xdr:sp macro="" textlink="">
      <xdr:nvSpPr>
        <xdr:cNvPr id="8" name="Text 1">
          <a:extLst>
            <a:ext uri="{FF2B5EF4-FFF2-40B4-BE49-F238E27FC236}">
              <a16:creationId xmlns:a16="http://schemas.microsoft.com/office/drawing/2014/main" id="{00000000-0008-0000-1D00-000008000000}"/>
            </a:ext>
          </a:extLst>
        </xdr:cNvPr>
        <xdr:cNvSpPr txBox="1">
          <a:spLocks noChangeArrowheads="1"/>
        </xdr:cNvSpPr>
      </xdr:nvSpPr>
      <xdr:spPr bwMode="auto">
        <a:xfrm>
          <a:off x="9982200" y="476250"/>
          <a:ext cx="657225" cy="107632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17</xdr:col>
      <xdr:colOff>0</xdr:colOff>
      <xdr:row>2</xdr:row>
      <xdr:rowOff>0</xdr:rowOff>
    </xdr:from>
    <xdr:to>
      <xdr:col>18</xdr:col>
      <xdr:colOff>0</xdr:colOff>
      <xdr:row>5</xdr:row>
      <xdr:rowOff>0</xdr:rowOff>
    </xdr:to>
    <xdr:sp macro="" textlink="">
      <xdr:nvSpPr>
        <xdr:cNvPr id="9" name="Text 1">
          <a:extLst>
            <a:ext uri="{FF2B5EF4-FFF2-40B4-BE49-F238E27FC236}">
              <a16:creationId xmlns:a16="http://schemas.microsoft.com/office/drawing/2014/main" id="{00000000-0008-0000-1D00-000009000000}"/>
            </a:ext>
          </a:extLst>
        </xdr:cNvPr>
        <xdr:cNvSpPr txBox="1">
          <a:spLocks noChangeArrowheads="1"/>
        </xdr:cNvSpPr>
      </xdr:nvSpPr>
      <xdr:spPr bwMode="auto">
        <a:xfrm>
          <a:off x="932497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19</xdr:col>
      <xdr:colOff>0</xdr:colOff>
      <xdr:row>2</xdr:row>
      <xdr:rowOff>0</xdr:rowOff>
    </xdr:from>
    <xdr:to>
      <xdr:col>20</xdr:col>
      <xdr:colOff>0</xdr:colOff>
      <xdr:row>5</xdr:row>
      <xdr:rowOff>0</xdr:rowOff>
    </xdr:to>
    <xdr:sp macro="" textlink="">
      <xdr:nvSpPr>
        <xdr:cNvPr id="10" name="Text 1">
          <a:extLst>
            <a:ext uri="{FF2B5EF4-FFF2-40B4-BE49-F238E27FC236}">
              <a16:creationId xmlns:a16="http://schemas.microsoft.com/office/drawing/2014/main" id="{00000000-0008-0000-1D00-00000A000000}"/>
            </a:ext>
          </a:extLst>
        </xdr:cNvPr>
        <xdr:cNvSpPr txBox="1">
          <a:spLocks noChangeArrowheads="1"/>
        </xdr:cNvSpPr>
      </xdr:nvSpPr>
      <xdr:spPr bwMode="auto">
        <a:xfrm>
          <a:off x="1063942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2</xdr:row>
      <xdr:rowOff>0</xdr:rowOff>
    </xdr:from>
    <xdr:to>
      <xdr:col>15</xdr:col>
      <xdr:colOff>0</xdr:colOff>
      <xdr:row>5</xdr:row>
      <xdr:rowOff>0</xdr:rowOff>
    </xdr:to>
    <xdr:sp macro="" textlink="">
      <xdr:nvSpPr>
        <xdr:cNvPr id="21" name="Text 1">
          <a:extLst>
            <a:ext uri="{FF2B5EF4-FFF2-40B4-BE49-F238E27FC236}">
              <a16:creationId xmlns:a16="http://schemas.microsoft.com/office/drawing/2014/main" id="{00000000-0008-0000-1D00-000015000000}"/>
            </a:ext>
          </a:extLst>
        </xdr:cNvPr>
        <xdr:cNvSpPr txBox="1">
          <a:spLocks noChangeArrowheads="1"/>
        </xdr:cNvSpPr>
      </xdr:nvSpPr>
      <xdr:spPr bwMode="auto">
        <a:xfrm>
          <a:off x="571500" y="400050"/>
          <a:ext cx="714375"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13</xdr:col>
      <xdr:colOff>0</xdr:colOff>
      <xdr:row>2</xdr:row>
      <xdr:rowOff>0</xdr:rowOff>
    </xdr:from>
    <xdr:to>
      <xdr:col>14</xdr:col>
      <xdr:colOff>0</xdr:colOff>
      <xdr:row>6</xdr:row>
      <xdr:rowOff>0</xdr:rowOff>
    </xdr:to>
    <xdr:sp macro="" textlink="">
      <xdr:nvSpPr>
        <xdr:cNvPr id="22" name="Text 1">
          <a:extLst>
            <a:ext uri="{FF2B5EF4-FFF2-40B4-BE49-F238E27FC236}">
              <a16:creationId xmlns:a16="http://schemas.microsoft.com/office/drawing/2014/main" id="{00000000-0008-0000-1D00-000016000000}"/>
            </a:ext>
          </a:extLst>
        </xdr:cNvPr>
        <xdr:cNvSpPr txBox="1">
          <a:spLocks noChangeArrowheads="1"/>
        </xdr:cNvSpPr>
      </xdr:nvSpPr>
      <xdr:spPr bwMode="auto">
        <a:xfrm>
          <a:off x="0" y="400050"/>
          <a:ext cx="57150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29</xdr:row>
      <xdr:rowOff>0</xdr:rowOff>
    </xdr:from>
    <xdr:to>
      <xdr:col>2</xdr:col>
      <xdr:colOff>0</xdr:colOff>
      <xdr:row>32</xdr:row>
      <xdr:rowOff>0</xdr:rowOff>
    </xdr:to>
    <xdr:sp macro="" textlink="">
      <xdr:nvSpPr>
        <xdr:cNvPr id="23" name="Text 1">
          <a:extLst>
            <a:ext uri="{FF2B5EF4-FFF2-40B4-BE49-F238E27FC236}">
              <a16:creationId xmlns:a16="http://schemas.microsoft.com/office/drawing/2014/main" id="{00000000-0008-0000-1D00-000017000000}"/>
            </a:ext>
          </a:extLst>
        </xdr:cNvPr>
        <xdr:cNvSpPr txBox="1">
          <a:spLocks noChangeArrowheads="1"/>
        </xdr:cNvSpPr>
      </xdr:nvSpPr>
      <xdr:spPr bwMode="auto">
        <a:xfrm>
          <a:off x="571500"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29</xdr:row>
      <xdr:rowOff>0</xdr:rowOff>
    </xdr:from>
    <xdr:to>
      <xdr:col>1</xdr:col>
      <xdr:colOff>0</xdr:colOff>
      <xdr:row>33</xdr:row>
      <xdr:rowOff>0</xdr:rowOff>
    </xdr:to>
    <xdr:sp macro="" textlink="">
      <xdr:nvSpPr>
        <xdr:cNvPr id="24" name="Text 1">
          <a:extLst>
            <a:ext uri="{FF2B5EF4-FFF2-40B4-BE49-F238E27FC236}">
              <a16:creationId xmlns:a16="http://schemas.microsoft.com/office/drawing/2014/main" id="{00000000-0008-0000-1D00-000018000000}"/>
            </a:ext>
          </a:extLst>
        </xdr:cNvPr>
        <xdr:cNvSpPr txBox="1">
          <a:spLocks noChangeArrowheads="1"/>
        </xdr:cNvSpPr>
      </xdr:nvSpPr>
      <xdr:spPr bwMode="auto">
        <a:xfrm>
          <a:off x="0" y="40005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18</xdr:col>
      <xdr:colOff>0</xdr:colOff>
      <xdr:row>29</xdr:row>
      <xdr:rowOff>0</xdr:rowOff>
    </xdr:from>
    <xdr:to>
      <xdr:col>19</xdr:col>
      <xdr:colOff>0</xdr:colOff>
      <xdr:row>32</xdr:row>
      <xdr:rowOff>0</xdr:rowOff>
    </xdr:to>
    <xdr:sp macro="" textlink="">
      <xdr:nvSpPr>
        <xdr:cNvPr id="25" name="Text 1">
          <a:extLst>
            <a:ext uri="{FF2B5EF4-FFF2-40B4-BE49-F238E27FC236}">
              <a16:creationId xmlns:a16="http://schemas.microsoft.com/office/drawing/2014/main" id="{00000000-0008-0000-1D00-000019000000}"/>
            </a:ext>
          </a:extLst>
        </xdr:cNvPr>
        <xdr:cNvSpPr txBox="1">
          <a:spLocks noChangeArrowheads="1"/>
        </xdr:cNvSpPr>
      </xdr:nvSpPr>
      <xdr:spPr bwMode="auto">
        <a:xfrm>
          <a:off x="12001500" y="400050"/>
          <a:ext cx="714375"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17</xdr:col>
      <xdr:colOff>0</xdr:colOff>
      <xdr:row>29</xdr:row>
      <xdr:rowOff>0</xdr:rowOff>
    </xdr:from>
    <xdr:to>
      <xdr:col>18</xdr:col>
      <xdr:colOff>0</xdr:colOff>
      <xdr:row>32</xdr:row>
      <xdr:rowOff>0</xdr:rowOff>
    </xdr:to>
    <xdr:sp macro="" textlink="">
      <xdr:nvSpPr>
        <xdr:cNvPr id="26" name="Text 1">
          <a:extLst>
            <a:ext uri="{FF2B5EF4-FFF2-40B4-BE49-F238E27FC236}">
              <a16:creationId xmlns:a16="http://schemas.microsoft.com/office/drawing/2014/main" id="{00000000-0008-0000-1D00-00001A000000}"/>
            </a:ext>
          </a:extLst>
        </xdr:cNvPr>
        <xdr:cNvSpPr txBox="1">
          <a:spLocks noChangeArrowheads="1"/>
        </xdr:cNvSpPr>
      </xdr:nvSpPr>
      <xdr:spPr bwMode="auto">
        <a:xfrm>
          <a:off x="11287125"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19</xdr:col>
      <xdr:colOff>0</xdr:colOff>
      <xdr:row>29</xdr:row>
      <xdr:rowOff>0</xdr:rowOff>
    </xdr:from>
    <xdr:to>
      <xdr:col>20</xdr:col>
      <xdr:colOff>0</xdr:colOff>
      <xdr:row>32</xdr:row>
      <xdr:rowOff>0</xdr:rowOff>
    </xdr:to>
    <xdr:sp macro="" textlink="">
      <xdr:nvSpPr>
        <xdr:cNvPr id="27" name="Text 1">
          <a:extLst>
            <a:ext uri="{FF2B5EF4-FFF2-40B4-BE49-F238E27FC236}">
              <a16:creationId xmlns:a16="http://schemas.microsoft.com/office/drawing/2014/main" id="{00000000-0008-0000-1D00-00001B000000}"/>
            </a:ext>
          </a:extLst>
        </xdr:cNvPr>
        <xdr:cNvSpPr txBox="1">
          <a:spLocks noChangeArrowheads="1"/>
        </xdr:cNvSpPr>
      </xdr:nvSpPr>
      <xdr:spPr bwMode="auto">
        <a:xfrm>
          <a:off x="12715875"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29</xdr:row>
      <xdr:rowOff>0</xdr:rowOff>
    </xdr:from>
    <xdr:to>
      <xdr:col>15</xdr:col>
      <xdr:colOff>0</xdr:colOff>
      <xdr:row>32</xdr:row>
      <xdr:rowOff>0</xdr:rowOff>
    </xdr:to>
    <xdr:sp macro="" textlink="">
      <xdr:nvSpPr>
        <xdr:cNvPr id="28" name="Text 1">
          <a:extLst>
            <a:ext uri="{FF2B5EF4-FFF2-40B4-BE49-F238E27FC236}">
              <a16:creationId xmlns:a16="http://schemas.microsoft.com/office/drawing/2014/main" id="{00000000-0008-0000-1D00-00001C000000}"/>
            </a:ext>
          </a:extLst>
        </xdr:cNvPr>
        <xdr:cNvSpPr txBox="1">
          <a:spLocks noChangeArrowheads="1"/>
        </xdr:cNvSpPr>
      </xdr:nvSpPr>
      <xdr:spPr bwMode="auto">
        <a:xfrm>
          <a:off x="9144000"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13</xdr:col>
      <xdr:colOff>0</xdr:colOff>
      <xdr:row>29</xdr:row>
      <xdr:rowOff>0</xdr:rowOff>
    </xdr:from>
    <xdr:to>
      <xdr:col>14</xdr:col>
      <xdr:colOff>0</xdr:colOff>
      <xdr:row>33</xdr:row>
      <xdr:rowOff>0</xdr:rowOff>
    </xdr:to>
    <xdr:sp macro="" textlink="">
      <xdr:nvSpPr>
        <xdr:cNvPr id="29" name="Text 1">
          <a:extLst>
            <a:ext uri="{FF2B5EF4-FFF2-40B4-BE49-F238E27FC236}">
              <a16:creationId xmlns:a16="http://schemas.microsoft.com/office/drawing/2014/main" id="{00000000-0008-0000-1D00-00001D000000}"/>
            </a:ext>
          </a:extLst>
        </xdr:cNvPr>
        <xdr:cNvSpPr txBox="1">
          <a:spLocks noChangeArrowheads="1"/>
        </xdr:cNvSpPr>
      </xdr:nvSpPr>
      <xdr:spPr bwMode="auto">
        <a:xfrm>
          <a:off x="8572500" y="40005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58</xdr:row>
      <xdr:rowOff>0</xdr:rowOff>
    </xdr:from>
    <xdr:to>
      <xdr:col>2</xdr:col>
      <xdr:colOff>0</xdr:colOff>
      <xdr:row>61</xdr:row>
      <xdr:rowOff>0</xdr:rowOff>
    </xdr:to>
    <xdr:sp macro="" textlink="">
      <xdr:nvSpPr>
        <xdr:cNvPr id="30" name="Text 1">
          <a:extLst>
            <a:ext uri="{FF2B5EF4-FFF2-40B4-BE49-F238E27FC236}">
              <a16:creationId xmlns:a16="http://schemas.microsoft.com/office/drawing/2014/main" id="{00000000-0008-0000-1D00-00001E000000}"/>
            </a:ext>
          </a:extLst>
        </xdr:cNvPr>
        <xdr:cNvSpPr txBox="1">
          <a:spLocks noChangeArrowheads="1"/>
        </xdr:cNvSpPr>
      </xdr:nvSpPr>
      <xdr:spPr bwMode="auto">
        <a:xfrm>
          <a:off x="571500" y="6200775"/>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58</xdr:row>
      <xdr:rowOff>0</xdr:rowOff>
    </xdr:from>
    <xdr:to>
      <xdr:col>1</xdr:col>
      <xdr:colOff>0</xdr:colOff>
      <xdr:row>62</xdr:row>
      <xdr:rowOff>0</xdr:rowOff>
    </xdr:to>
    <xdr:sp macro="" textlink="">
      <xdr:nvSpPr>
        <xdr:cNvPr id="31" name="Text 1">
          <a:extLst>
            <a:ext uri="{FF2B5EF4-FFF2-40B4-BE49-F238E27FC236}">
              <a16:creationId xmlns:a16="http://schemas.microsoft.com/office/drawing/2014/main" id="{00000000-0008-0000-1D00-00001F000000}"/>
            </a:ext>
          </a:extLst>
        </xdr:cNvPr>
        <xdr:cNvSpPr txBox="1">
          <a:spLocks noChangeArrowheads="1"/>
        </xdr:cNvSpPr>
      </xdr:nvSpPr>
      <xdr:spPr bwMode="auto">
        <a:xfrm>
          <a:off x="0" y="6200775"/>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18</xdr:col>
      <xdr:colOff>0</xdr:colOff>
      <xdr:row>58</xdr:row>
      <xdr:rowOff>0</xdr:rowOff>
    </xdr:from>
    <xdr:to>
      <xdr:col>19</xdr:col>
      <xdr:colOff>0</xdr:colOff>
      <xdr:row>61</xdr:row>
      <xdr:rowOff>0</xdr:rowOff>
    </xdr:to>
    <xdr:sp macro="" textlink="">
      <xdr:nvSpPr>
        <xdr:cNvPr id="32" name="Text 1">
          <a:extLst>
            <a:ext uri="{FF2B5EF4-FFF2-40B4-BE49-F238E27FC236}">
              <a16:creationId xmlns:a16="http://schemas.microsoft.com/office/drawing/2014/main" id="{00000000-0008-0000-1D00-000020000000}"/>
            </a:ext>
          </a:extLst>
        </xdr:cNvPr>
        <xdr:cNvSpPr txBox="1">
          <a:spLocks noChangeArrowheads="1"/>
        </xdr:cNvSpPr>
      </xdr:nvSpPr>
      <xdr:spPr bwMode="auto">
        <a:xfrm>
          <a:off x="12001500" y="6200775"/>
          <a:ext cx="714375"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17</xdr:col>
      <xdr:colOff>0</xdr:colOff>
      <xdr:row>58</xdr:row>
      <xdr:rowOff>0</xdr:rowOff>
    </xdr:from>
    <xdr:to>
      <xdr:col>18</xdr:col>
      <xdr:colOff>0</xdr:colOff>
      <xdr:row>61</xdr:row>
      <xdr:rowOff>0</xdr:rowOff>
    </xdr:to>
    <xdr:sp macro="" textlink="">
      <xdr:nvSpPr>
        <xdr:cNvPr id="33" name="Text 1">
          <a:extLst>
            <a:ext uri="{FF2B5EF4-FFF2-40B4-BE49-F238E27FC236}">
              <a16:creationId xmlns:a16="http://schemas.microsoft.com/office/drawing/2014/main" id="{00000000-0008-0000-1D00-000021000000}"/>
            </a:ext>
          </a:extLst>
        </xdr:cNvPr>
        <xdr:cNvSpPr txBox="1">
          <a:spLocks noChangeArrowheads="1"/>
        </xdr:cNvSpPr>
      </xdr:nvSpPr>
      <xdr:spPr bwMode="auto">
        <a:xfrm>
          <a:off x="11287125" y="6200775"/>
          <a:ext cx="714375" cy="800100"/>
        </a:xfrm>
        <a:prstGeom prst="rect">
          <a:avLst/>
        </a:prstGeom>
        <a:noFill/>
        <a:ln>
          <a:noFill/>
        </a:ln>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19</xdr:col>
      <xdr:colOff>0</xdr:colOff>
      <xdr:row>58</xdr:row>
      <xdr:rowOff>0</xdr:rowOff>
    </xdr:from>
    <xdr:to>
      <xdr:col>20</xdr:col>
      <xdr:colOff>0</xdr:colOff>
      <xdr:row>61</xdr:row>
      <xdr:rowOff>0</xdr:rowOff>
    </xdr:to>
    <xdr:sp macro="" textlink="">
      <xdr:nvSpPr>
        <xdr:cNvPr id="34" name="Text 1">
          <a:extLst>
            <a:ext uri="{FF2B5EF4-FFF2-40B4-BE49-F238E27FC236}">
              <a16:creationId xmlns:a16="http://schemas.microsoft.com/office/drawing/2014/main" id="{00000000-0008-0000-1D00-000022000000}"/>
            </a:ext>
          </a:extLst>
        </xdr:cNvPr>
        <xdr:cNvSpPr txBox="1">
          <a:spLocks noChangeArrowheads="1"/>
        </xdr:cNvSpPr>
      </xdr:nvSpPr>
      <xdr:spPr bwMode="auto">
        <a:xfrm>
          <a:off x="12715875" y="6200775"/>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58</xdr:row>
      <xdr:rowOff>0</xdr:rowOff>
    </xdr:from>
    <xdr:to>
      <xdr:col>15</xdr:col>
      <xdr:colOff>0</xdr:colOff>
      <xdr:row>61</xdr:row>
      <xdr:rowOff>0</xdr:rowOff>
    </xdr:to>
    <xdr:sp macro="" textlink="">
      <xdr:nvSpPr>
        <xdr:cNvPr id="35" name="Text 1">
          <a:extLst>
            <a:ext uri="{FF2B5EF4-FFF2-40B4-BE49-F238E27FC236}">
              <a16:creationId xmlns:a16="http://schemas.microsoft.com/office/drawing/2014/main" id="{00000000-0008-0000-1D00-000023000000}"/>
            </a:ext>
          </a:extLst>
        </xdr:cNvPr>
        <xdr:cNvSpPr txBox="1">
          <a:spLocks noChangeArrowheads="1"/>
        </xdr:cNvSpPr>
      </xdr:nvSpPr>
      <xdr:spPr bwMode="auto">
        <a:xfrm>
          <a:off x="9144000" y="6200775"/>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13</xdr:col>
      <xdr:colOff>0</xdr:colOff>
      <xdr:row>58</xdr:row>
      <xdr:rowOff>0</xdr:rowOff>
    </xdr:from>
    <xdr:to>
      <xdr:col>14</xdr:col>
      <xdr:colOff>0</xdr:colOff>
      <xdr:row>62</xdr:row>
      <xdr:rowOff>0</xdr:rowOff>
    </xdr:to>
    <xdr:sp macro="" textlink="">
      <xdr:nvSpPr>
        <xdr:cNvPr id="36" name="Text 1">
          <a:extLst>
            <a:ext uri="{FF2B5EF4-FFF2-40B4-BE49-F238E27FC236}">
              <a16:creationId xmlns:a16="http://schemas.microsoft.com/office/drawing/2014/main" id="{00000000-0008-0000-1D00-000024000000}"/>
            </a:ext>
          </a:extLst>
        </xdr:cNvPr>
        <xdr:cNvSpPr txBox="1">
          <a:spLocks noChangeArrowheads="1"/>
        </xdr:cNvSpPr>
      </xdr:nvSpPr>
      <xdr:spPr bwMode="auto">
        <a:xfrm>
          <a:off x="8572500" y="6200775"/>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5</xdr:row>
      <xdr:rowOff>0</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590550"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xdr:row>
      <xdr:rowOff>0</xdr:rowOff>
    </xdr:from>
    <xdr:to>
      <xdr:col>1</xdr:col>
      <xdr:colOff>0</xdr:colOff>
      <xdr:row>6</xdr:row>
      <xdr:rowOff>0</xdr:rowOff>
    </xdr:to>
    <xdr:sp macro="" textlink="">
      <xdr:nvSpPr>
        <xdr:cNvPr id="3" name="Text 1">
          <a:extLst>
            <a:ext uri="{FF2B5EF4-FFF2-40B4-BE49-F238E27FC236}">
              <a16:creationId xmlns:a16="http://schemas.microsoft.com/office/drawing/2014/main" id="{00000000-0008-0000-1E00-000003000000}"/>
            </a:ext>
          </a:extLst>
        </xdr:cNvPr>
        <xdr:cNvSpPr txBox="1">
          <a:spLocks noChangeArrowheads="1"/>
        </xdr:cNvSpPr>
      </xdr:nvSpPr>
      <xdr:spPr bwMode="auto">
        <a:xfrm>
          <a:off x="0" y="476250"/>
          <a:ext cx="590550" cy="1314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13</xdr:col>
      <xdr:colOff>0</xdr:colOff>
      <xdr:row>2</xdr:row>
      <xdr:rowOff>0</xdr:rowOff>
    </xdr:from>
    <xdr:to>
      <xdr:col>14</xdr:col>
      <xdr:colOff>0</xdr:colOff>
      <xdr:row>5</xdr:row>
      <xdr:rowOff>0</xdr:rowOff>
    </xdr:to>
    <xdr:sp macro="" textlink="">
      <xdr:nvSpPr>
        <xdr:cNvPr id="4" name="Text 1">
          <a:extLst>
            <a:ext uri="{FF2B5EF4-FFF2-40B4-BE49-F238E27FC236}">
              <a16:creationId xmlns:a16="http://schemas.microsoft.com/office/drawing/2014/main" id="{00000000-0008-0000-1E00-000004000000}"/>
            </a:ext>
          </a:extLst>
        </xdr:cNvPr>
        <xdr:cNvSpPr txBox="1">
          <a:spLocks noChangeArrowheads="1"/>
        </xdr:cNvSpPr>
      </xdr:nvSpPr>
      <xdr:spPr bwMode="auto">
        <a:xfrm>
          <a:off x="9982200" y="476250"/>
          <a:ext cx="657225" cy="107632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12</xdr:col>
      <xdr:colOff>0</xdr:colOff>
      <xdr:row>2</xdr:row>
      <xdr:rowOff>0</xdr:rowOff>
    </xdr:from>
    <xdr:to>
      <xdr:col>13</xdr:col>
      <xdr:colOff>0</xdr:colOff>
      <xdr:row>5</xdr:row>
      <xdr:rowOff>0</xdr:rowOff>
    </xdr:to>
    <xdr:sp macro="" textlink="">
      <xdr:nvSpPr>
        <xdr:cNvPr id="5" name="Text 1">
          <a:extLst>
            <a:ext uri="{FF2B5EF4-FFF2-40B4-BE49-F238E27FC236}">
              <a16:creationId xmlns:a16="http://schemas.microsoft.com/office/drawing/2014/main" id="{00000000-0008-0000-1E00-000005000000}"/>
            </a:ext>
          </a:extLst>
        </xdr:cNvPr>
        <xdr:cNvSpPr txBox="1">
          <a:spLocks noChangeArrowheads="1"/>
        </xdr:cNvSpPr>
      </xdr:nvSpPr>
      <xdr:spPr bwMode="auto">
        <a:xfrm>
          <a:off x="932497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14</xdr:col>
      <xdr:colOff>0</xdr:colOff>
      <xdr:row>2</xdr:row>
      <xdr:rowOff>0</xdr:rowOff>
    </xdr:from>
    <xdr:to>
      <xdr:col>15</xdr:col>
      <xdr:colOff>0</xdr:colOff>
      <xdr:row>5</xdr:row>
      <xdr:rowOff>0</xdr:rowOff>
    </xdr:to>
    <xdr:sp macro="" textlink="">
      <xdr:nvSpPr>
        <xdr:cNvPr id="6" name="Text 1">
          <a:extLst>
            <a:ext uri="{FF2B5EF4-FFF2-40B4-BE49-F238E27FC236}">
              <a16:creationId xmlns:a16="http://schemas.microsoft.com/office/drawing/2014/main" id="{00000000-0008-0000-1E00-000006000000}"/>
            </a:ext>
          </a:extLst>
        </xdr:cNvPr>
        <xdr:cNvSpPr txBox="1">
          <a:spLocks noChangeArrowheads="1"/>
        </xdr:cNvSpPr>
      </xdr:nvSpPr>
      <xdr:spPr bwMode="auto">
        <a:xfrm>
          <a:off x="1063942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1)</a:t>
          </a:r>
        </a:p>
      </xdr:txBody>
    </xdr:sp>
    <xdr:clientData/>
  </xdr:twoCellAnchor>
  <xdr:twoCellAnchor>
    <xdr:from>
      <xdr:col>1</xdr:col>
      <xdr:colOff>0</xdr:colOff>
      <xdr:row>27</xdr:row>
      <xdr:rowOff>0</xdr:rowOff>
    </xdr:from>
    <xdr:to>
      <xdr:col>2</xdr:col>
      <xdr:colOff>0</xdr:colOff>
      <xdr:row>30</xdr:row>
      <xdr:rowOff>0</xdr:rowOff>
    </xdr:to>
    <xdr:sp macro="" textlink="">
      <xdr:nvSpPr>
        <xdr:cNvPr id="7" name="Text 1">
          <a:extLst>
            <a:ext uri="{FF2B5EF4-FFF2-40B4-BE49-F238E27FC236}">
              <a16:creationId xmlns:a16="http://schemas.microsoft.com/office/drawing/2014/main" id="{00000000-0008-0000-1E00-000007000000}"/>
            </a:ext>
          </a:extLst>
        </xdr:cNvPr>
        <xdr:cNvSpPr txBox="1">
          <a:spLocks noChangeArrowheads="1"/>
        </xdr:cNvSpPr>
      </xdr:nvSpPr>
      <xdr:spPr bwMode="auto">
        <a:xfrm>
          <a:off x="47625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27</xdr:row>
      <xdr:rowOff>0</xdr:rowOff>
    </xdr:from>
    <xdr:to>
      <xdr:col>1</xdr:col>
      <xdr:colOff>0</xdr:colOff>
      <xdr:row>31</xdr:row>
      <xdr:rowOff>0</xdr:rowOff>
    </xdr:to>
    <xdr:sp macro="" textlink="">
      <xdr:nvSpPr>
        <xdr:cNvPr id="8" name="Text 1">
          <a:extLst>
            <a:ext uri="{FF2B5EF4-FFF2-40B4-BE49-F238E27FC236}">
              <a16:creationId xmlns:a16="http://schemas.microsoft.com/office/drawing/2014/main" id="{00000000-0008-0000-1E00-000008000000}"/>
            </a:ext>
          </a:extLst>
        </xdr:cNvPr>
        <xdr:cNvSpPr txBox="1">
          <a:spLocks noChangeArrowheads="1"/>
        </xdr:cNvSpPr>
      </xdr:nvSpPr>
      <xdr:spPr bwMode="auto">
        <a:xfrm>
          <a:off x="0" y="400050"/>
          <a:ext cx="47625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13</xdr:col>
      <xdr:colOff>0</xdr:colOff>
      <xdr:row>27</xdr:row>
      <xdr:rowOff>0</xdr:rowOff>
    </xdr:from>
    <xdr:to>
      <xdr:col>14</xdr:col>
      <xdr:colOff>0</xdr:colOff>
      <xdr:row>30</xdr:row>
      <xdr:rowOff>0</xdr:rowOff>
    </xdr:to>
    <xdr:sp macro="" textlink="">
      <xdr:nvSpPr>
        <xdr:cNvPr id="9" name="Text 1">
          <a:extLst>
            <a:ext uri="{FF2B5EF4-FFF2-40B4-BE49-F238E27FC236}">
              <a16:creationId xmlns:a16="http://schemas.microsoft.com/office/drawing/2014/main" id="{00000000-0008-0000-1E00-000009000000}"/>
            </a:ext>
          </a:extLst>
        </xdr:cNvPr>
        <xdr:cNvSpPr txBox="1">
          <a:spLocks noChangeArrowheads="1"/>
        </xdr:cNvSpPr>
      </xdr:nvSpPr>
      <xdr:spPr bwMode="auto">
        <a:xfrm>
          <a:off x="7562850" y="400050"/>
          <a:ext cx="590550" cy="100012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12</xdr:col>
      <xdr:colOff>0</xdr:colOff>
      <xdr:row>27</xdr:row>
      <xdr:rowOff>0</xdr:rowOff>
    </xdr:from>
    <xdr:to>
      <xdr:col>13</xdr:col>
      <xdr:colOff>0</xdr:colOff>
      <xdr:row>30</xdr:row>
      <xdr:rowOff>0</xdr:rowOff>
    </xdr:to>
    <xdr:sp macro="" textlink="">
      <xdr:nvSpPr>
        <xdr:cNvPr id="10" name="Text 1">
          <a:extLst>
            <a:ext uri="{FF2B5EF4-FFF2-40B4-BE49-F238E27FC236}">
              <a16:creationId xmlns:a16="http://schemas.microsoft.com/office/drawing/2014/main" id="{00000000-0008-0000-1E00-00000A000000}"/>
            </a:ext>
          </a:extLst>
        </xdr:cNvPr>
        <xdr:cNvSpPr txBox="1">
          <a:spLocks noChangeArrowheads="1"/>
        </xdr:cNvSpPr>
      </xdr:nvSpPr>
      <xdr:spPr bwMode="auto">
        <a:xfrm>
          <a:off x="697230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xdr:col>
      <xdr:colOff>0</xdr:colOff>
      <xdr:row>56</xdr:row>
      <xdr:rowOff>0</xdr:rowOff>
    </xdr:from>
    <xdr:to>
      <xdr:col>2</xdr:col>
      <xdr:colOff>0</xdr:colOff>
      <xdr:row>59</xdr:row>
      <xdr:rowOff>0</xdr:rowOff>
    </xdr:to>
    <xdr:sp macro="" textlink="">
      <xdr:nvSpPr>
        <xdr:cNvPr id="12" name="Text 1">
          <a:extLst>
            <a:ext uri="{FF2B5EF4-FFF2-40B4-BE49-F238E27FC236}">
              <a16:creationId xmlns:a16="http://schemas.microsoft.com/office/drawing/2014/main" id="{00000000-0008-0000-1E00-00000C000000}"/>
            </a:ext>
          </a:extLst>
        </xdr:cNvPr>
        <xdr:cNvSpPr txBox="1">
          <a:spLocks noChangeArrowheads="1"/>
        </xdr:cNvSpPr>
      </xdr:nvSpPr>
      <xdr:spPr bwMode="auto">
        <a:xfrm>
          <a:off x="476250" y="540067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56</xdr:row>
      <xdr:rowOff>0</xdr:rowOff>
    </xdr:from>
    <xdr:to>
      <xdr:col>1</xdr:col>
      <xdr:colOff>0</xdr:colOff>
      <xdr:row>60</xdr:row>
      <xdr:rowOff>0</xdr:rowOff>
    </xdr:to>
    <xdr:sp macro="" textlink="">
      <xdr:nvSpPr>
        <xdr:cNvPr id="13" name="Text 1">
          <a:extLst>
            <a:ext uri="{FF2B5EF4-FFF2-40B4-BE49-F238E27FC236}">
              <a16:creationId xmlns:a16="http://schemas.microsoft.com/office/drawing/2014/main" id="{00000000-0008-0000-1E00-00000D000000}"/>
            </a:ext>
          </a:extLst>
        </xdr:cNvPr>
        <xdr:cNvSpPr txBox="1">
          <a:spLocks noChangeArrowheads="1"/>
        </xdr:cNvSpPr>
      </xdr:nvSpPr>
      <xdr:spPr bwMode="auto">
        <a:xfrm>
          <a:off x="0" y="5400675"/>
          <a:ext cx="47625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13</xdr:col>
      <xdr:colOff>0</xdr:colOff>
      <xdr:row>56</xdr:row>
      <xdr:rowOff>0</xdr:rowOff>
    </xdr:from>
    <xdr:to>
      <xdr:col>14</xdr:col>
      <xdr:colOff>0</xdr:colOff>
      <xdr:row>59</xdr:row>
      <xdr:rowOff>0</xdr:rowOff>
    </xdr:to>
    <xdr:sp macro="" textlink="">
      <xdr:nvSpPr>
        <xdr:cNvPr id="14" name="Text 1">
          <a:extLst>
            <a:ext uri="{FF2B5EF4-FFF2-40B4-BE49-F238E27FC236}">
              <a16:creationId xmlns:a16="http://schemas.microsoft.com/office/drawing/2014/main" id="{00000000-0008-0000-1E00-00000E000000}"/>
            </a:ext>
          </a:extLst>
        </xdr:cNvPr>
        <xdr:cNvSpPr txBox="1">
          <a:spLocks noChangeArrowheads="1"/>
        </xdr:cNvSpPr>
      </xdr:nvSpPr>
      <xdr:spPr bwMode="auto">
        <a:xfrm>
          <a:off x="7562850" y="5400675"/>
          <a:ext cx="590550" cy="1000125"/>
        </a:xfrm>
        <a:prstGeom prst="rect">
          <a:avLst/>
        </a:prstGeom>
        <a:noFill/>
        <a:ln w="1">
          <a:noFill/>
          <a:miter lim="800000"/>
          <a:headEnd/>
          <a:tailEnd/>
        </a:ln>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12</xdr:col>
      <xdr:colOff>0</xdr:colOff>
      <xdr:row>56</xdr:row>
      <xdr:rowOff>0</xdr:rowOff>
    </xdr:from>
    <xdr:to>
      <xdr:col>13</xdr:col>
      <xdr:colOff>0</xdr:colOff>
      <xdr:row>59</xdr:row>
      <xdr:rowOff>0</xdr:rowOff>
    </xdr:to>
    <xdr:sp macro="" textlink="">
      <xdr:nvSpPr>
        <xdr:cNvPr id="15" name="Text 1">
          <a:extLst>
            <a:ext uri="{FF2B5EF4-FFF2-40B4-BE49-F238E27FC236}">
              <a16:creationId xmlns:a16="http://schemas.microsoft.com/office/drawing/2014/main" id="{00000000-0008-0000-1E00-00000F000000}"/>
            </a:ext>
          </a:extLst>
        </xdr:cNvPr>
        <xdr:cNvSpPr txBox="1">
          <a:spLocks noChangeArrowheads="1"/>
        </xdr:cNvSpPr>
      </xdr:nvSpPr>
      <xdr:spPr bwMode="auto">
        <a:xfrm>
          <a:off x="6972300" y="540067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14</xdr:col>
      <xdr:colOff>0</xdr:colOff>
      <xdr:row>27</xdr:row>
      <xdr:rowOff>0</xdr:rowOff>
    </xdr:from>
    <xdr:to>
      <xdr:col>15</xdr:col>
      <xdr:colOff>0</xdr:colOff>
      <xdr:row>30</xdr:row>
      <xdr:rowOff>0</xdr:rowOff>
    </xdr:to>
    <xdr:sp macro="" textlink="">
      <xdr:nvSpPr>
        <xdr:cNvPr id="17" name="Text 1">
          <a:extLst>
            <a:ext uri="{FF2B5EF4-FFF2-40B4-BE49-F238E27FC236}">
              <a16:creationId xmlns:a16="http://schemas.microsoft.com/office/drawing/2014/main" id="{00000000-0008-0000-1E00-000011000000}"/>
            </a:ext>
          </a:extLst>
        </xdr:cNvPr>
        <xdr:cNvSpPr txBox="1">
          <a:spLocks noChangeArrowheads="1"/>
        </xdr:cNvSpPr>
      </xdr:nvSpPr>
      <xdr:spPr bwMode="auto">
        <a:xfrm>
          <a:off x="7905750" y="5400675"/>
          <a:ext cx="571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56</xdr:row>
      <xdr:rowOff>0</xdr:rowOff>
    </xdr:from>
    <xdr:to>
      <xdr:col>15</xdr:col>
      <xdr:colOff>0</xdr:colOff>
      <xdr:row>59</xdr:row>
      <xdr:rowOff>0</xdr:rowOff>
    </xdr:to>
    <xdr:sp macro="" textlink="">
      <xdr:nvSpPr>
        <xdr:cNvPr id="18" name="Text 1">
          <a:extLst>
            <a:ext uri="{FF2B5EF4-FFF2-40B4-BE49-F238E27FC236}">
              <a16:creationId xmlns:a16="http://schemas.microsoft.com/office/drawing/2014/main" id="{00000000-0008-0000-1E00-000012000000}"/>
            </a:ext>
          </a:extLst>
        </xdr:cNvPr>
        <xdr:cNvSpPr txBox="1">
          <a:spLocks noChangeArrowheads="1"/>
        </xdr:cNvSpPr>
      </xdr:nvSpPr>
      <xdr:spPr bwMode="auto">
        <a:xfrm>
          <a:off x="7905750" y="11401425"/>
          <a:ext cx="571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3" name="Text 1">
          <a:extLst>
            <a:ext uri="{FF2B5EF4-FFF2-40B4-BE49-F238E27FC236}">
              <a16:creationId xmlns:a16="http://schemas.microsoft.com/office/drawing/2014/main" id="{00000000-0008-0000-1F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24</xdr:row>
      <xdr:rowOff>0</xdr:rowOff>
    </xdr:from>
    <xdr:to>
      <xdr:col>1</xdr:col>
      <xdr:colOff>0</xdr:colOff>
      <xdr:row>26</xdr:row>
      <xdr:rowOff>0</xdr:rowOff>
    </xdr:to>
    <xdr:sp macro="" textlink="">
      <xdr:nvSpPr>
        <xdr:cNvPr id="4" name="Text 1">
          <a:extLst>
            <a:ext uri="{FF2B5EF4-FFF2-40B4-BE49-F238E27FC236}">
              <a16:creationId xmlns:a16="http://schemas.microsoft.com/office/drawing/2014/main" id="{00000000-0008-0000-1F00-000004000000}"/>
            </a:ext>
          </a:extLst>
        </xdr:cNvPr>
        <xdr:cNvSpPr txBox="1">
          <a:spLocks noChangeArrowheads="1"/>
        </xdr:cNvSpPr>
      </xdr:nvSpPr>
      <xdr:spPr bwMode="auto">
        <a:xfrm>
          <a:off x="0" y="400050"/>
          <a:ext cx="47625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57150</xdr:rowOff>
    </xdr:from>
    <xdr:to>
      <xdr:col>0</xdr:col>
      <xdr:colOff>108000</xdr:colOff>
      <xdr:row>4</xdr:row>
      <xdr:rowOff>165150</xdr:rowOff>
    </xdr:to>
    <xdr:sp macro="" textlink="">
      <xdr:nvSpPr>
        <xdr:cNvPr id="5" name="Rectangle 1">
          <a:extLst>
            <a:ext uri="{FF2B5EF4-FFF2-40B4-BE49-F238E27FC236}">
              <a16:creationId xmlns:a16="http://schemas.microsoft.com/office/drawing/2014/main" id="{00000000-0008-0000-0100-000005000000}"/>
            </a:ext>
          </a:extLst>
        </xdr:cNvPr>
        <xdr:cNvSpPr>
          <a:spLocks noChangeArrowheads="1"/>
        </xdr:cNvSpPr>
      </xdr:nvSpPr>
      <xdr:spPr bwMode="auto">
        <a:xfrm>
          <a:off x="0" y="819150"/>
          <a:ext cx="108000" cy="108000"/>
        </a:xfrm>
        <a:prstGeom prst="rect">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969696" mc:Ignorable="a14" a14:legacySpreadsheetColorIndex="55"/>
          </a:solidFill>
          <a:miter lim="800000"/>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590550" y="40005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Bruttostrom-erzeugung 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0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10</xdr:col>
      <xdr:colOff>0</xdr:colOff>
      <xdr:row>2</xdr:row>
      <xdr:rowOff>0</xdr:rowOff>
    </xdr:from>
    <xdr:to>
      <xdr:col>11</xdr:col>
      <xdr:colOff>0</xdr:colOff>
      <xdr:row>5</xdr:row>
      <xdr:rowOff>0</xdr:rowOff>
    </xdr:to>
    <xdr:sp macro="" textlink="">
      <xdr:nvSpPr>
        <xdr:cNvPr id="14" name="Text 1">
          <a:extLst>
            <a:ext uri="{FF2B5EF4-FFF2-40B4-BE49-F238E27FC236}">
              <a16:creationId xmlns:a16="http://schemas.microsoft.com/office/drawing/2014/main" id="{00000000-0008-0000-2000-00000E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32</xdr:row>
      <xdr:rowOff>0</xdr:rowOff>
    </xdr:from>
    <xdr:to>
      <xdr:col>2</xdr:col>
      <xdr:colOff>0</xdr:colOff>
      <xdr:row>34</xdr:row>
      <xdr:rowOff>0</xdr:rowOff>
    </xdr:to>
    <xdr:sp macro="" textlink="">
      <xdr:nvSpPr>
        <xdr:cNvPr id="18" name="Text 1">
          <a:extLst>
            <a:ext uri="{FF2B5EF4-FFF2-40B4-BE49-F238E27FC236}">
              <a16:creationId xmlns:a16="http://schemas.microsoft.com/office/drawing/2014/main" id="{00000000-0008-0000-2000-000012000000}"/>
            </a:ext>
          </a:extLst>
        </xdr:cNvPr>
        <xdr:cNvSpPr txBox="1">
          <a:spLocks noChangeArrowheads="1"/>
        </xdr:cNvSpPr>
      </xdr:nvSpPr>
      <xdr:spPr bwMode="auto">
        <a:xfrm>
          <a:off x="476250" y="400050"/>
          <a:ext cx="9525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Bruttostrom-erzeugung insgesamt</a:t>
          </a:r>
        </a:p>
      </xdr:txBody>
    </xdr:sp>
    <xdr:clientData/>
  </xdr:twoCellAnchor>
  <xdr:twoCellAnchor>
    <xdr:from>
      <xdr:col>0</xdr:col>
      <xdr:colOff>0</xdr:colOff>
      <xdr:row>32</xdr:row>
      <xdr:rowOff>0</xdr:rowOff>
    </xdr:from>
    <xdr:to>
      <xdr:col>1</xdr:col>
      <xdr:colOff>0</xdr:colOff>
      <xdr:row>35</xdr:row>
      <xdr:rowOff>0</xdr:rowOff>
    </xdr:to>
    <xdr:sp macro="" textlink="">
      <xdr:nvSpPr>
        <xdr:cNvPr id="19" name="Text 1">
          <a:extLst>
            <a:ext uri="{FF2B5EF4-FFF2-40B4-BE49-F238E27FC236}">
              <a16:creationId xmlns:a16="http://schemas.microsoft.com/office/drawing/2014/main" id="{00000000-0008-0000-2000-000013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10</xdr:col>
      <xdr:colOff>0</xdr:colOff>
      <xdr:row>32</xdr:row>
      <xdr:rowOff>0</xdr:rowOff>
    </xdr:from>
    <xdr:to>
      <xdr:col>11</xdr:col>
      <xdr:colOff>0</xdr:colOff>
      <xdr:row>35</xdr:row>
      <xdr:rowOff>0</xdr:rowOff>
    </xdr:to>
    <xdr:sp macro="" textlink="">
      <xdr:nvSpPr>
        <xdr:cNvPr id="20" name="Text 1">
          <a:extLst>
            <a:ext uri="{FF2B5EF4-FFF2-40B4-BE49-F238E27FC236}">
              <a16:creationId xmlns:a16="http://schemas.microsoft.com/office/drawing/2014/main" id="{00000000-0008-0000-2000-000014000000}"/>
            </a:ext>
          </a:extLst>
        </xdr:cNvPr>
        <xdr:cNvSpPr txBox="1">
          <a:spLocks noChangeArrowheads="1"/>
        </xdr:cNvSpPr>
      </xdr:nvSpPr>
      <xdr:spPr bwMode="auto">
        <a:xfrm>
          <a:off x="857250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51</xdr:row>
      <xdr:rowOff>0</xdr:rowOff>
    </xdr:from>
    <xdr:to>
      <xdr:col>2</xdr:col>
      <xdr:colOff>0</xdr:colOff>
      <xdr:row>53</xdr:row>
      <xdr:rowOff>0</xdr:rowOff>
    </xdr:to>
    <xdr:sp macro="" textlink="">
      <xdr:nvSpPr>
        <xdr:cNvPr id="21" name="Text 1">
          <a:extLst>
            <a:ext uri="{FF2B5EF4-FFF2-40B4-BE49-F238E27FC236}">
              <a16:creationId xmlns:a16="http://schemas.microsoft.com/office/drawing/2014/main" id="{00000000-0008-0000-2000-000015000000}"/>
            </a:ext>
          </a:extLst>
        </xdr:cNvPr>
        <xdr:cNvSpPr txBox="1">
          <a:spLocks noChangeArrowheads="1"/>
        </xdr:cNvSpPr>
      </xdr:nvSpPr>
      <xdr:spPr bwMode="auto">
        <a:xfrm>
          <a:off x="476250" y="6600825"/>
          <a:ext cx="9525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Bruttostrom-erzeugung insgesamt</a:t>
          </a:r>
        </a:p>
      </xdr:txBody>
    </xdr:sp>
    <xdr:clientData/>
  </xdr:twoCellAnchor>
  <xdr:twoCellAnchor>
    <xdr:from>
      <xdr:col>0</xdr:col>
      <xdr:colOff>0</xdr:colOff>
      <xdr:row>51</xdr:row>
      <xdr:rowOff>0</xdr:rowOff>
    </xdr:from>
    <xdr:to>
      <xdr:col>1</xdr:col>
      <xdr:colOff>0</xdr:colOff>
      <xdr:row>54</xdr:row>
      <xdr:rowOff>0</xdr:rowOff>
    </xdr:to>
    <xdr:sp macro="" textlink="">
      <xdr:nvSpPr>
        <xdr:cNvPr id="22" name="Text 1">
          <a:extLst>
            <a:ext uri="{FF2B5EF4-FFF2-40B4-BE49-F238E27FC236}">
              <a16:creationId xmlns:a16="http://schemas.microsoft.com/office/drawing/2014/main" id="{00000000-0008-0000-2000-000016000000}"/>
            </a:ext>
          </a:extLst>
        </xdr:cNvPr>
        <xdr:cNvSpPr txBox="1">
          <a:spLocks noChangeArrowheads="1"/>
        </xdr:cNvSpPr>
      </xdr:nvSpPr>
      <xdr:spPr bwMode="auto">
        <a:xfrm>
          <a:off x="0" y="6600825"/>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10</xdr:col>
      <xdr:colOff>0</xdr:colOff>
      <xdr:row>51</xdr:row>
      <xdr:rowOff>0</xdr:rowOff>
    </xdr:from>
    <xdr:to>
      <xdr:col>11</xdr:col>
      <xdr:colOff>0</xdr:colOff>
      <xdr:row>54</xdr:row>
      <xdr:rowOff>0</xdr:rowOff>
    </xdr:to>
    <xdr:sp macro="" textlink="">
      <xdr:nvSpPr>
        <xdr:cNvPr id="23" name="Text 1">
          <a:extLst>
            <a:ext uri="{FF2B5EF4-FFF2-40B4-BE49-F238E27FC236}">
              <a16:creationId xmlns:a16="http://schemas.microsoft.com/office/drawing/2014/main" id="{00000000-0008-0000-2000-000017000000}"/>
            </a:ext>
          </a:extLst>
        </xdr:cNvPr>
        <xdr:cNvSpPr txBox="1">
          <a:spLocks noChangeArrowheads="1"/>
        </xdr:cNvSpPr>
      </xdr:nvSpPr>
      <xdr:spPr bwMode="auto">
        <a:xfrm>
          <a:off x="8572500" y="6600825"/>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5</xdr:row>
      <xdr:rowOff>0</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0" y="600075"/>
          <a:ext cx="2286000" cy="600076"/>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twoCellAnchor>
    <xdr:from>
      <xdr:col>10</xdr:col>
      <xdr:colOff>0</xdr:colOff>
      <xdr:row>2</xdr:row>
      <xdr:rowOff>0</xdr:rowOff>
    </xdr:from>
    <xdr:to>
      <xdr:col>11</xdr:col>
      <xdr:colOff>0</xdr:colOff>
      <xdr:row>5</xdr:row>
      <xdr:rowOff>0</xdr:rowOff>
    </xdr:to>
    <xdr:sp macro="" textlink="">
      <xdr:nvSpPr>
        <xdr:cNvPr id="4" name="Text 1">
          <a:extLst>
            <a:ext uri="{FF2B5EF4-FFF2-40B4-BE49-F238E27FC236}">
              <a16:creationId xmlns:a16="http://schemas.microsoft.com/office/drawing/2014/main" id="{00000000-0008-0000-2100-000004000000}"/>
            </a:ext>
          </a:extLst>
        </xdr:cNvPr>
        <xdr:cNvSpPr txBox="1">
          <a:spLocks noChangeArrowheads="1"/>
        </xdr:cNvSpPr>
      </xdr:nvSpPr>
      <xdr:spPr bwMode="auto">
        <a:xfrm>
          <a:off x="0" y="400050"/>
          <a:ext cx="2286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2</xdr:row>
      <xdr:rowOff>0</xdr:rowOff>
    </xdr:from>
    <xdr:to>
      <xdr:col>1</xdr:col>
      <xdr:colOff>1</xdr:colOff>
      <xdr:row>4</xdr:row>
      <xdr:rowOff>0</xdr:rowOff>
    </xdr:to>
    <xdr:sp macro="" textlink="">
      <xdr:nvSpPr>
        <xdr:cNvPr id="4" name="Textfeld 3">
          <a:extLst>
            <a:ext uri="{FF2B5EF4-FFF2-40B4-BE49-F238E27FC236}">
              <a16:creationId xmlns:a16="http://schemas.microsoft.com/office/drawing/2014/main" id="{00000000-0008-0000-2200-000004000000}"/>
            </a:ext>
          </a:extLst>
        </xdr:cNvPr>
        <xdr:cNvSpPr txBox="1"/>
      </xdr:nvSpPr>
      <xdr:spPr>
        <a:xfrm>
          <a:off x="1" y="600075"/>
          <a:ext cx="24765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b="0" i="1">
              <a:solidFill>
                <a:schemeClr val="tx1"/>
              </a:solidFill>
              <a:latin typeface="Arial" panose="020B0604020202020204" pitchFamily="34" charset="0"/>
              <a:cs typeface="Arial" panose="020B0604020202020204" pitchFamily="34" charset="0"/>
            </a:rPr>
            <a:t>Merkmal</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10" name="Text 1">
          <a:extLst>
            <a:ext uri="{FF2B5EF4-FFF2-40B4-BE49-F238E27FC236}">
              <a16:creationId xmlns:a16="http://schemas.microsoft.com/office/drawing/2014/main" id="{00000000-0008-0000-2300-00000A000000}"/>
            </a:ext>
          </a:extLst>
        </xdr:cNvPr>
        <xdr:cNvSpPr txBox="1">
          <a:spLocks noChangeArrowheads="1"/>
        </xdr:cNvSpPr>
      </xdr:nvSpPr>
      <xdr:spPr bwMode="auto">
        <a:xfrm>
          <a:off x="1685925" y="200025"/>
          <a:ext cx="6572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p>
      </xdr:txBody>
    </xdr:sp>
    <xdr:clientData/>
  </xdr:twoCellAnchor>
  <xdr:twoCellAnchor>
    <xdr:from>
      <xdr:col>0</xdr:col>
      <xdr:colOff>0</xdr:colOff>
      <xdr:row>2</xdr:row>
      <xdr:rowOff>0</xdr:rowOff>
    </xdr:from>
    <xdr:to>
      <xdr:col>1</xdr:col>
      <xdr:colOff>0</xdr:colOff>
      <xdr:row>5</xdr:row>
      <xdr:rowOff>0</xdr:rowOff>
    </xdr:to>
    <xdr:sp macro="" textlink="">
      <xdr:nvSpPr>
        <xdr:cNvPr id="11" name="Text 1">
          <a:extLst>
            <a:ext uri="{FF2B5EF4-FFF2-40B4-BE49-F238E27FC236}">
              <a16:creationId xmlns:a16="http://schemas.microsoft.com/office/drawing/2014/main" id="{00000000-0008-0000-2300-00000B000000}"/>
            </a:ext>
          </a:extLst>
        </xdr:cNvPr>
        <xdr:cNvSpPr txBox="1">
          <a:spLocks noChangeArrowheads="1"/>
        </xdr:cNvSpPr>
      </xdr:nvSpPr>
      <xdr:spPr bwMode="auto">
        <a:xfrm>
          <a:off x="0" y="200025"/>
          <a:ext cx="1685925"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4</xdr:col>
      <xdr:colOff>0</xdr:colOff>
      <xdr:row>2</xdr:row>
      <xdr:rowOff>0</xdr:rowOff>
    </xdr:from>
    <xdr:to>
      <xdr:col>5</xdr:col>
      <xdr:colOff>0</xdr:colOff>
      <xdr:row>4</xdr:row>
      <xdr:rowOff>0</xdr:rowOff>
    </xdr:to>
    <xdr:sp macro="" textlink="">
      <xdr:nvSpPr>
        <xdr:cNvPr id="12" name="Text 1">
          <a:extLst>
            <a:ext uri="{FF2B5EF4-FFF2-40B4-BE49-F238E27FC236}">
              <a16:creationId xmlns:a16="http://schemas.microsoft.com/office/drawing/2014/main" id="{00000000-0008-0000-2300-00000C000000}"/>
            </a:ext>
          </a:extLst>
        </xdr:cNvPr>
        <xdr:cNvSpPr txBox="1">
          <a:spLocks noChangeArrowheads="1"/>
        </xdr:cNvSpPr>
      </xdr:nvSpPr>
      <xdr:spPr bwMode="auto">
        <a:xfrm>
          <a:off x="303847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Bezüge</a:t>
          </a:r>
          <a:r>
            <a:rPr lang="de-DE" sz="1000" b="0" i="1" u="none" strike="noStrike" baseline="30000">
              <a:solidFill>
                <a:srgbClr val="000000"/>
              </a:solidFill>
              <a:latin typeface="Arial"/>
              <a:cs typeface="Arial"/>
            </a:rPr>
            <a:t>3)</a:t>
          </a:r>
        </a:p>
      </xdr:txBody>
    </xdr:sp>
    <xdr:clientData/>
  </xdr:twoCellAnchor>
  <xdr:twoCellAnchor>
    <xdr:from>
      <xdr:col>5</xdr:col>
      <xdr:colOff>0</xdr:colOff>
      <xdr:row>2</xdr:row>
      <xdr:rowOff>0</xdr:rowOff>
    </xdr:from>
    <xdr:to>
      <xdr:col>6</xdr:col>
      <xdr:colOff>0</xdr:colOff>
      <xdr:row>4</xdr:row>
      <xdr:rowOff>0</xdr:rowOff>
    </xdr:to>
    <xdr:sp macro="" textlink="">
      <xdr:nvSpPr>
        <xdr:cNvPr id="13" name="Text 1">
          <a:extLst>
            <a:ext uri="{FF2B5EF4-FFF2-40B4-BE49-F238E27FC236}">
              <a16:creationId xmlns:a16="http://schemas.microsoft.com/office/drawing/2014/main" id="{00000000-0008-0000-2300-00000D000000}"/>
            </a:ext>
          </a:extLst>
        </xdr:cNvPr>
        <xdr:cNvSpPr txBox="1">
          <a:spLocks noChangeArrowheads="1"/>
        </xdr:cNvSpPr>
      </xdr:nvSpPr>
      <xdr:spPr bwMode="auto">
        <a:xfrm>
          <a:off x="3695700"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Speicher-entnahme</a:t>
          </a:r>
        </a:p>
      </xdr:txBody>
    </xdr:sp>
    <xdr:clientData/>
  </xdr:twoCellAnchor>
  <xdr:twoCellAnchor>
    <xdr:from>
      <xdr:col>9</xdr:col>
      <xdr:colOff>0</xdr:colOff>
      <xdr:row>2</xdr:row>
      <xdr:rowOff>0</xdr:rowOff>
    </xdr:from>
    <xdr:to>
      <xdr:col>10</xdr:col>
      <xdr:colOff>0</xdr:colOff>
      <xdr:row>4</xdr:row>
      <xdr:rowOff>0</xdr:rowOff>
    </xdr:to>
    <xdr:sp macro="" textlink="">
      <xdr:nvSpPr>
        <xdr:cNvPr id="14" name="Text 1">
          <a:extLst>
            <a:ext uri="{FF2B5EF4-FFF2-40B4-BE49-F238E27FC236}">
              <a16:creationId xmlns:a16="http://schemas.microsoft.com/office/drawing/2014/main" id="{00000000-0008-0000-2300-00000E000000}"/>
            </a:ext>
          </a:extLst>
        </xdr:cNvPr>
        <xdr:cNvSpPr txBox="1">
          <a:spLocks noChangeArrowheads="1"/>
        </xdr:cNvSpPr>
      </xdr:nvSpPr>
      <xdr:spPr bwMode="auto">
        <a:xfrm>
          <a:off x="6324600"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4)</a:t>
          </a:r>
        </a:p>
      </xdr:txBody>
    </xdr:sp>
    <xdr:clientData/>
  </xdr:twoCellAnchor>
  <xdr:twoCellAnchor>
    <xdr:from>
      <xdr:col>8</xdr:col>
      <xdr:colOff>0</xdr:colOff>
      <xdr:row>2</xdr:row>
      <xdr:rowOff>0</xdr:rowOff>
    </xdr:from>
    <xdr:to>
      <xdr:col>9</xdr:col>
      <xdr:colOff>0</xdr:colOff>
      <xdr:row>4</xdr:row>
      <xdr:rowOff>0</xdr:rowOff>
    </xdr:to>
    <xdr:sp macro="" textlink="">
      <xdr:nvSpPr>
        <xdr:cNvPr id="15" name="Text 1">
          <a:extLst>
            <a:ext uri="{FF2B5EF4-FFF2-40B4-BE49-F238E27FC236}">
              <a16:creationId xmlns:a16="http://schemas.microsoft.com/office/drawing/2014/main" id="{00000000-0008-0000-2300-00000F000000}"/>
            </a:ext>
          </a:extLst>
        </xdr:cNvPr>
        <xdr:cNvSpPr txBox="1">
          <a:spLocks noChangeArrowheads="1"/>
        </xdr:cNvSpPr>
      </xdr:nvSpPr>
      <xdr:spPr bwMode="auto">
        <a:xfrm>
          <a:off x="566737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Speicher-einspeisung</a:t>
          </a:r>
        </a:p>
      </xdr:txBody>
    </xdr:sp>
    <xdr:clientData/>
  </xdr:twoCellAnchor>
  <xdr:twoCellAnchor>
    <xdr:from>
      <xdr:col>7</xdr:col>
      <xdr:colOff>9525</xdr:colOff>
      <xdr:row>2</xdr:row>
      <xdr:rowOff>0</xdr:rowOff>
    </xdr:from>
    <xdr:to>
      <xdr:col>8</xdr:col>
      <xdr:colOff>9525</xdr:colOff>
      <xdr:row>4</xdr:row>
      <xdr:rowOff>0</xdr:rowOff>
    </xdr:to>
    <xdr:sp macro="" textlink="">
      <xdr:nvSpPr>
        <xdr:cNvPr id="16" name="Text 1">
          <a:extLst>
            <a:ext uri="{FF2B5EF4-FFF2-40B4-BE49-F238E27FC236}">
              <a16:creationId xmlns:a16="http://schemas.microsoft.com/office/drawing/2014/main" id="{00000000-0008-0000-2300-000010000000}"/>
            </a:ext>
          </a:extLst>
        </xdr:cNvPr>
        <xdr:cNvSpPr txBox="1">
          <a:spLocks noChangeArrowheads="1"/>
        </xdr:cNvSpPr>
      </xdr:nvSpPr>
      <xdr:spPr bwMode="auto">
        <a:xfrm>
          <a:off x="5019675" y="200025"/>
          <a:ext cx="657225"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6</xdr:col>
      <xdr:colOff>0</xdr:colOff>
      <xdr:row>2</xdr:row>
      <xdr:rowOff>0</xdr:rowOff>
    </xdr:from>
    <xdr:to>
      <xdr:col>7</xdr:col>
      <xdr:colOff>0</xdr:colOff>
      <xdr:row>4</xdr:row>
      <xdr:rowOff>0</xdr:rowOff>
    </xdr:to>
    <xdr:sp macro="" textlink="">
      <xdr:nvSpPr>
        <xdr:cNvPr id="17" name="Text 1">
          <a:extLst>
            <a:ext uri="{FF2B5EF4-FFF2-40B4-BE49-F238E27FC236}">
              <a16:creationId xmlns:a16="http://schemas.microsoft.com/office/drawing/2014/main" id="{00000000-0008-0000-2300-000011000000}"/>
            </a:ext>
          </a:extLst>
        </xdr:cNvPr>
        <xdr:cNvSpPr txBox="1">
          <a:spLocks noChangeArrowheads="1"/>
        </xdr:cNvSpPr>
      </xdr:nvSpPr>
      <xdr:spPr bwMode="auto">
        <a:xfrm>
          <a:off x="435292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10</xdr:col>
      <xdr:colOff>0</xdr:colOff>
      <xdr:row>2</xdr:row>
      <xdr:rowOff>0</xdr:rowOff>
    </xdr:from>
    <xdr:to>
      <xdr:col>11</xdr:col>
      <xdr:colOff>0</xdr:colOff>
      <xdr:row>4</xdr:row>
      <xdr:rowOff>0</xdr:rowOff>
    </xdr:to>
    <xdr:sp macro="" textlink="">
      <xdr:nvSpPr>
        <xdr:cNvPr id="18" name="Text 1">
          <a:extLst>
            <a:ext uri="{FF2B5EF4-FFF2-40B4-BE49-F238E27FC236}">
              <a16:creationId xmlns:a16="http://schemas.microsoft.com/office/drawing/2014/main" id="{00000000-0008-0000-2300-000012000000}"/>
            </a:ext>
          </a:extLst>
        </xdr:cNvPr>
        <xdr:cNvSpPr txBox="1">
          <a:spLocks noChangeArrowheads="1"/>
        </xdr:cNvSpPr>
      </xdr:nvSpPr>
      <xdr:spPr bwMode="auto">
        <a:xfrm>
          <a:off x="698182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13</xdr:col>
      <xdr:colOff>0</xdr:colOff>
      <xdr:row>2</xdr:row>
      <xdr:rowOff>0</xdr:rowOff>
    </xdr:from>
    <xdr:to>
      <xdr:col>14</xdr:col>
      <xdr:colOff>0</xdr:colOff>
      <xdr:row>4</xdr:row>
      <xdr:rowOff>0</xdr:rowOff>
    </xdr:to>
    <xdr:sp macro="" textlink="">
      <xdr:nvSpPr>
        <xdr:cNvPr id="19" name="Text 1">
          <a:extLst>
            <a:ext uri="{FF2B5EF4-FFF2-40B4-BE49-F238E27FC236}">
              <a16:creationId xmlns:a16="http://schemas.microsoft.com/office/drawing/2014/main" id="{00000000-0008-0000-2300-000013000000}"/>
            </a:ext>
          </a:extLst>
        </xdr:cNvPr>
        <xdr:cNvSpPr txBox="1">
          <a:spLocks noChangeArrowheads="1"/>
        </xdr:cNvSpPr>
      </xdr:nvSpPr>
      <xdr:spPr bwMode="auto">
        <a:xfrm>
          <a:off x="6657975" y="400050"/>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12</xdr:col>
      <xdr:colOff>0</xdr:colOff>
      <xdr:row>2</xdr:row>
      <xdr:rowOff>0</xdr:rowOff>
    </xdr:from>
    <xdr:to>
      <xdr:col>13</xdr:col>
      <xdr:colOff>0</xdr:colOff>
      <xdr:row>5</xdr:row>
      <xdr:rowOff>0</xdr:rowOff>
    </xdr:to>
    <xdr:sp macro="" textlink="">
      <xdr:nvSpPr>
        <xdr:cNvPr id="20" name="Text 1">
          <a:extLst>
            <a:ext uri="{FF2B5EF4-FFF2-40B4-BE49-F238E27FC236}">
              <a16:creationId xmlns:a16="http://schemas.microsoft.com/office/drawing/2014/main" id="{00000000-0008-0000-2300-000014000000}"/>
            </a:ext>
          </a:extLst>
        </xdr:cNvPr>
        <xdr:cNvSpPr txBox="1">
          <a:spLocks noChangeArrowheads="1"/>
        </xdr:cNvSpPr>
      </xdr:nvSpPr>
      <xdr:spPr bwMode="auto">
        <a:xfrm>
          <a:off x="0" y="400050"/>
          <a:ext cx="657225"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31</xdr:row>
      <xdr:rowOff>0</xdr:rowOff>
    </xdr:from>
    <xdr:to>
      <xdr:col>2</xdr:col>
      <xdr:colOff>0</xdr:colOff>
      <xdr:row>33</xdr:row>
      <xdr:rowOff>0</xdr:rowOff>
    </xdr:to>
    <xdr:sp macro="" textlink="">
      <xdr:nvSpPr>
        <xdr:cNvPr id="32" name="Text 1">
          <a:extLst>
            <a:ext uri="{FF2B5EF4-FFF2-40B4-BE49-F238E27FC236}">
              <a16:creationId xmlns:a16="http://schemas.microsoft.com/office/drawing/2014/main" id="{00000000-0008-0000-2300-000020000000}"/>
            </a:ext>
          </a:extLst>
        </xdr:cNvPr>
        <xdr:cNvSpPr txBox="1">
          <a:spLocks noChangeArrowheads="1"/>
        </xdr:cNvSpPr>
      </xdr:nvSpPr>
      <xdr:spPr bwMode="auto">
        <a:xfrm>
          <a:off x="476250"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p>
      </xdr:txBody>
    </xdr:sp>
    <xdr:clientData/>
  </xdr:twoCellAnchor>
  <xdr:twoCellAnchor>
    <xdr:from>
      <xdr:col>0</xdr:col>
      <xdr:colOff>0</xdr:colOff>
      <xdr:row>31</xdr:row>
      <xdr:rowOff>0</xdr:rowOff>
    </xdr:from>
    <xdr:to>
      <xdr:col>1</xdr:col>
      <xdr:colOff>0</xdr:colOff>
      <xdr:row>34</xdr:row>
      <xdr:rowOff>0</xdr:rowOff>
    </xdr:to>
    <xdr:sp macro="" textlink="">
      <xdr:nvSpPr>
        <xdr:cNvPr id="33" name="Text 1">
          <a:extLst>
            <a:ext uri="{FF2B5EF4-FFF2-40B4-BE49-F238E27FC236}">
              <a16:creationId xmlns:a16="http://schemas.microsoft.com/office/drawing/2014/main" id="{00000000-0008-0000-2300-000021000000}"/>
            </a:ext>
          </a:extLst>
        </xdr:cNvPr>
        <xdr:cNvSpPr txBox="1">
          <a:spLocks noChangeArrowheads="1"/>
        </xdr:cNvSpPr>
      </xdr:nvSpPr>
      <xdr:spPr bwMode="auto">
        <a:xfrm>
          <a:off x="0" y="52006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4</xdr:col>
      <xdr:colOff>0</xdr:colOff>
      <xdr:row>31</xdr:row>
      <xdr:rowOff>0</xdr:rowOff>
    </xdr:from>
    <xdr:to>
      <xdr:col>5</xdr:col>
      <xdr:colOff>0</xdr:colOff>
      <xdr:row>33</xdr:row>
      <xdr:rowOff>0</xdr:rowOff>
    </xdr:to>
    <xdr:sp macro="" textlink="">
      <xdr:nvSpPr>
        <xdr:cNvPr id="34" name="Text 1">
          <a:extLst>
            <a:ext uri="{FF2B5EF4-FFF2-40B4-BE49-F238E27FC236}">
              <a16:creationId xmlns:a16="http://schemas.microsoft.com/office/drawing/2014/main" id="{00000000-0008-0000-2300-000022000000}"/>
            </a:ext>
          </a:extLst>
        </xdr:cNvPr>
        <xdr:cNvSpPr txBox="1">
          <a:spLocks noChangeArrowheads="1"/>
        </xdr:cNvSpPr>
      </xdr:nvSpPr>
      <xdr:spPr bwMode="auto">
        <a:xfrm>
          <a:off x="284797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Bezüge</a:t>
          </a:r>
        </a:p>
      </xdr:txBody>
    </xdr:sp>
    <xdr:clientData/>
  </xdr:twoCellAnchor>
  <xdr:twoCellAnchor>
    <xdr:from>
      <xdr:col>5</xdr:col>
      <xdr:colOff>0</xdr:colOff>
      <xdr:row>31</xdr:row>
      <xdr:rowOff>0</xdr:rowOff>
    </xdr:from>
    <xdr:to>
      <xdr:col>6</xdr:col>
      <xdr:colOff>0</xdr:colOff>
      <xdr:row>33</xdr:row>
      <xdr:rowOff>0</xdr:rowOff>
    </xdr:to>
    <xdr:sp macro="" textlink="">
      <xdr:nvSpPr>
        <xdr:cNvPr id="35" name="Text 1">
          <a:extLst>
            <a:ext uri="{FF2B5EF4-FFF2-40B4-BE49-F238E27FC236}">
              <a16:creationId xmlns:a16="http://schemas.microsoft.com/office/drawing/2014/main" id="{00000000-0008-0000-2300-000023000000}"/>
            </a:ext>
          </a:extLst>
        </xdr:cNvPr>
        <xdr:cNvSpPr txBox="1">
          <a:spLocks noChangeArrowheads="1"/>
        </xdr:cNvSpPr>
      </xdr:nvSpPr>
      <xdr:spPr bwMode="auto">
        <a:xfrm>
          <a:off x="3638550"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Speicher-entnahme</a:t>
          </a:r>
        </a:p>
      </xdr:txBody>
    </xdr:sp>
    <xdr:clientData/>
  </xdr:twoCellAnchor>
  <xdr:twoCellAnchor>
    <xdr:from>
      <xdr:col>8</xdr:col>
      <xdr:colOff>0</xdr:colOff>
      <xdr:row>31</xdr:row>
      <xdr:rowOff>0</xdr:rowOff>
    </xdr:from>
    <xdr:to>
      <xdr:col>9</xdr:col>
      <xdr:colOff>0</xdr:colOff>
      <xdr:row>33</xdr:row>
      <xdr:rowOff>0</xdr:rowOff>
    </xdr:to>
    <xdr:sp macro="" textlink="">
      <xdr:nvSpPr>
        <xdr:cNvPr id="37" name="Text 1">
          <a:extLst>
            <a:ext uri="{FF2B5EF4-FFF2-40B4-BE49-F238E27FC236}">
              <a16:creationId xmlns:a16="http://schemas.microsoft.com/office/drawing/2014/main" id="{00000000-0008-0000-2300-000025000000}"/>
            </a:ext>
          </a:extLst>
        </xdr:cNvPr>
        <xdr:cNvSpPr txBox="1">
          <a:spLocks noChangeArrowheads="1"/>
        </xdr:cNvSpPr>
      </xdr:nvSpPr>
      <xdr:spPr bwMode="auto">
        <a:xfrm>
          <a:off x="601027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Speicher-einspeisung</a:t>
          </a:r>
        </a:p>
      </xdr:txBody>
    </xdr:sp>
    <xdr:clientData/>
  </xdr:twoCellAnchor>
  <xdr:twoCellAnchor>
    <xdr:from>
      <xdr:col>7</xdr:col>
      <xdr:colOff>9525</xdr:colOff>
      <xdr:row>31</xdr:row>
      <xdr:rowOff>0</xdr:rowOff>
    </xdr:from>
    <xdr:to>
      <xdr:col>8</xdr:col>
      <xdr:colOff>9525</xdr:colOff>
      <xdr:row>33</xdr:row>
      <xdr:rowOff>0</xdr:rowOff>
    </xdr:to>
    <xdr:sp macro="" textlink="">
      <xdr:nvSpPr>
        <xdr:cNvPr id="38" name="Text 1">
          <a:extLst>
            <a:ext uri="{FF2B5EF4-FFF2-40B4-BE49-F238E27FC236}">
              <a16:creationId xmlns:a16="http://schemas.microsoft.com/office/drawing/2014/main" id="{00000000-0008-0000-2300-000026000000}"/>
            </a:ext>
          </a:extLst>
        </xdr:cNvPr>
        <xdr:cNvSpPr txBox="1">
          <a:spLocks noChangeArrowheads="1"/>
        </xdr:cNvSpPr>
      </xdr:nvSpPr>
      <xdr:spPr bwMode="auto">
        <a:xfrm>
          <a:off x="522922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6</xdr:col>
      <xdr:colOff>0</xdr:colOff>
      <xdr:row>31</xdr:row>
      <xdr:rowOff>0</xdr:rowOff>
    </xdr:from>
    <xdr:to>
      <xdr:col>7</xdr:col>
      <xdr:colOff>0</xdr:colOff>
      <xdr:row>33</xdr:row>
      <xdr:rowOff>0</xdr:rowOff>
    </xdr:to>
    <xdr:sp macro="" textlink="">
      <xdr:nvSpPr>
        <xdr:cNvPr id="39" name="Text 1">
          <a:extLst>
            <a:ext uri="{FF2B5EF4-FFF2-40B4-BE49-F238E27FC236}">
              <a16:creationId xmlns:a16="http://schemas.microsoft.com/office/drawing/2014/main" id="{00000000-0008-0000-2300-000027000000}"/>
            </a:ext>
          </a:extLst>
        </xdr:cNvPr>
        <xdr:cNvSpPr txBox="1">
          <a:spLocks noChangeArrowheads="1"/>
        </xdr:cNvSpPr>
      </xdr:nvSpPr>
      <xdr:spPr bwMode="auto">
        <a:xfrm>
          <a:off x="442912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10</xdr:col>
      <xdr:colOff>0</xdr:colOff>
      <xdr:row>31</xdr:row>
      <xdr:rowOff>0</xdr:rowOff>
    </xdr:from>
    <xdr:to>
      <xdr:col>11</xdr:col>
      <xdr:colOff>0</xdr:colOff>
      <xdr:row>33</xdr:row>
      <xdr:rowOff>0</xdr:rowOff>
    </xdr:to>
    <xdr:sp macro="" textlink="">
      <xdr:nvSpPr>
        <xdr:cNvPr id="40" name="Text 1">
          <a:extLst>
            <a:ext uri="{FF2B5EF4-FFF2-40B4-BE49-F238E27FC236}">
              <a16:creationId xmlns:a16="http://schemas.microsoft.com/office/drawing/2014/main" id="{00000000-0008-0000-2300-000028000000}"/>
            </a:ext>
          </a:extLst>
        </xdr:cNvPr>
        <xdr:cNvSpPr txBox="1">
          <a:spLocks noChangeArrowheads="1"/>
        </xdr:cNvSpPr>
      </xdr:nvSpPr>
      <xdr:spPr bwMode="auto">
        <a:xfrm>
          <a:off x="759142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13</xdr:col>
      <xdr:colOff>0</xdr:colOff>
      <xdr:row>31</xdr:row>
      <xdr:rowOff>0</xdr:rowOff>
    </xdr:from>
    <xdr:to>
      <xdr:col>14</xdr:col>
      <xdr:colOff>0</xdr:colOff>
      <xdr:row>33</xdr:row>
      <xdr:rowOff>0</xdr:rowOff>
    </xdr:to>
    <xdr:sp macro="" textlink="">
      <xdr:nvSpPr>
        <xdr:cNvPr id="41" name="Text 1">
          <a:extLst>
            <a:ext uri="{FF2B5EF4-FFF2-40B4-BE49-F238E27FC236}">
              <a16:creationId xmlns:a16="http://schemas.microsoft.com/office/drawing/2014/main" id="{00000000-0008-0000-2300-000029000000}"/>
            </a:ext>
          </a:extLst>
        </xdr:cNvPr>
        <xdr:cNvSpPr txBox="1">
          <a:spLocks noChangeArrowheads="1"/>
        </xdr:cNvSpPr>
      </xdr:nvSpPr>
      <xdr:spPr bwMode="auto">
        <a:xfrm>
          <a:off x="9048750"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12</xdr:col>
      <xdr:colOff>0</xdr:colOff>
      <xdr:row>31</xdr:row>
      <xdr:rowOff>0</xdr:rowOff>
    </xdr:from>
    <xdr:to>
      <xdr:col>13</xdr:col>
      <xdr:colOff>0</xdr:colOff>
      <xdr:row>34</xdr:row>
      <xdr:rowOff>0</xdr:rowOff>
    </xdr:to>
    <xdr:sp macro="" textlink="">
      <xdr:nvSpPr>
        <xdr:cNvPr id="42" name="Text 1">
          <a:extLst>
            <a:ext uri="{FF2B5EF4-FFF2-40B4-BE49-F238E27FC236}">
              <a16:creationId xmlns:a16="http://schemas.microsoft.com/office/drawing/2014/main" id="{00000000-0008-0000-2300-00002A000000}"/>
            </a:ext>
          </a:extLst>
        </xdr:cNvPr>
        <xdr:cNvSpPr txBox="1">
          <a:spLocks noChangeArrowheads="1"/>
        </xdr:cNvSpPr>
      </xdr:nvSpPr>
      <xdr:spPr bwMode="auto">
        <a:xfrm>
          <a:off x="8572500" y="52006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61</xdr:row>
      <xdr:rowOff>0</xdr:rowOff>
    </xdr:from>
    <xdr:to>
      <xdr:col>2</xdr:col>
      <xdr:colOff>0</xdr:colOff>
      <xdr:row>63</xdr:row>
      <xdr:rowOff>0</xdr:rowOff>
    </xdr:to>
    <xdr:sp macro="" textlink="">
      <xdr:nvSpPr>
        <xdr:cNvPr id="43" name="Text 1">
          <a:extLst>
            <a:ext uri="{FF2B5EF4-FFF2-40B4-BE49-F238E27FC236}">
              <a16:creationId xmlns:a16="http://schemas.microsoft.com/office/drawing/2014/main" id="{00000000-0008-0000-2300-00002B000000}"/>
            </a:ext>
          </a:extLst>
        </xdr:cNvPr>
        <xdr:cNvSpPr txBox="1">
          <a:spLocks noChangeArrowheads="1"/>
        </xdr:cNvSpPr>
      </xdr:nvSpPr>
      <xdr:spPr bwMode="auto">
        <a:xfrm>
          <a:off x="4762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p>
      </xdr:txBody>
    </xdr:sp>
    <xdr:clientData/>
  </xdr:twoCellAnchor>
  <xdr:twoCellAnchor>
    <xdr:from>
      <xdr:col>0</xdr:col>
      <xdr:colOff>0</xdr:colOff>
      <xdr:row>61</xdr:row>
      <xdr:rowOff>0</xdr:rowOff>
    </xdr:from>
    <xdr:to>
      <xdr:col>1</xdr:col>
      <xdr:colOff>0</xdr:colOff>
      <xdr:row>64</xdr:row>
      <xdr:rowOff>0</xdr:rowOff>
    </xdr:to>
    <xdr:sp macro="" textlink="">
      <xdr:nvSpPr>
        <xdr:cNvPr id="44" name="Text 1">
          <a:extLst>
            <a:ext uri="{FF2B5EF4-FFF2-40B4-BE49-F238E27FC236}">
              <a16:creationId xmlns:a16="http://schemas.microsoft.com/office/drawing/2014/main" id="{00000000-0008-0000-2300-00002C000000}"/>
            </a:ext>
          </a:extLst>
        </xdr:cNvPr>
        <xdr:cNvSpPr txBox="1">
          <a:spLocks noChangeArrowheads="1"/>
        </xdr:cNvSpPr>
      </xdr:nvSpPr>
      <xdr:spPr bwMode="auto">
        <a:xfrm>
          <a:off x="0" y="112014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4</xdr:col>
      <xdr:colOff>0</xdr:colOff>
      <xdr:row>61</xdr:row>
      <xdr:rowOff>0</xdr:rowOff>
    </xdr:from>
    <xdr:to>
      <xdr:col>5</xdr:col>
      <xdr:colOff>0</xdr:colOff>
      <xdr:row>63</xdr:row>
      <xdr:rowOff>0</xdr:rowOff>
    </xdr:to>
    <xdr:sp macro="" textlink="">
      <xdr:nvSpPr>
        <xdr:cNvPr id="45" name="Text 1">
          <a:extLst>
            <a:ext uri="{FF2B5EF4-FFF2-40B4-BE49-F238E27FC236}">
              <a16:creationId xmlns:a16="http://schemas.microsoft.com/office/drawing/2014/main" id="{00000000-0008-0000-2300-00002D000000}"/>
            </a:ext>
          </a:extLst>
        </xdr:cNvPr>
        <xdr:cNvSpPr txBox="1">
          <a:spLocks noChangeArrowheads="1"/>
        </xdr:cNvSpPr>
      </xdr:nvSpPr>
      <xdr:spPr bwMode="auto">
        <a:xfrm>
          <a:off x="284797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Bezüge</a:t>
          </a:r>
        </a:p>
      </xdr:txBody>
    </xdr:sp>
    <xdr:clientData/>
  </xdr:twoCellAnchor>
  <xdr:twoCellAnchor>
    <xdr:from>
      <xdr:col>5</xdr:col>
      <xdr:colOff>0</xdr:colOff>
      <xdr:row>61</xdr:row>
      <xdr:rowOff>0</xdr:rowOff>
    </xdr:from>
    <xdr:to>
      <xdr:col>6</xdr:col>
      <xdr:colOff>0</xdr:colOff>
      <xdr:row>63</xdr:row>
      <xdr:rowOff>0</xdr:rowOff>
    </xdr:to>
    <xdr:sp macro="" textlink="">
      <xdr:nvSpPr>
        <xdr:cNvPr id="46" name="Text 1">
          <a:extLst>
            <a:ext uri="{FF2B5EF4-FFF2-40B4-BE49-F238E27FC236}">
              <a16:creationId xmlns:a16="http://schemas.microsoft.com/office/drawing/2014/main" id="{00000000-0008-0000-2300-00002E000000}"/>
            </a:ext>
          </a:extLst>
        </xdr:cNvPr>
        <xdr:cNvSpPr txBox="1">
          <a:spLocks noChangeArrowheads="1"/>
        </xdr:cNvSpPr>
      </xdr:nvSpPr>
      <xdr:spPr bwMode="auto">
        <a:xfrm>
          <a:off x="36385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Speicher-entnahme</a:t>
          </a:r>
        </a:p>
      </xdr:txBody>
    </xdr:sp>
    <xdr:clientData/>
  </xdr:twoCellAnchor>
  <xdr:twoCellAnchor>
    <xdr:from>
      <xdr:col>9</xdr:col>
      <xdr:colOff>0</xdr:colOff>
      <xdr:row>61</xdr:row>
      <xdr:rowOff>0</xdr:rowOff>
    </xdr:from>
    <xdr:to>
      <xdr:col>10</xdr:col>
      <xdr:colOff>0</xdr:colOff>
      <xdr:row>63</xdr:row>
      <xdr:rowOff>0</xdr:rowOff>
    </xdr:to>
    <xdr:sp macro="" textlink="">
      <xdr:nvSpPr>
        <xdr:cNvPr id="47" name="Text 1">
          <a:extLst>
            <a:ext uri="{FF2B5EF4-FFF2-40B4-BE49-F238E27FC236}">
              <a16:creationId xmlns:a16="http://schemas.microsoft.com/office/drawing/2014/main" id="{00000000-0008-0000-2300-00002F000000}"/>
            </a:ext>
          </a:extLst>
        </xdr:cNvPr>
        <xdr:cNvSpPr txBox="1">
          <a:spLocks noChangeArrowheads="1"/>
        </xdr:cNvSpPr>
      </xdr:nvSpPr>
      <xdr:spPr bwMode="auto">
        <a:xfrm>
          <a:off x="68008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1)</a:t>
          </a:r>
        </a:p>
      </xdr:txBody>
    </xdr:sp>
    <xdr:clientData/>
  </xdr:twoCellAnchor>
  <xdr:twoCellAnchor>
    <xdr:from>
      <xdr:col>8</xdr:col>
      <xdr:colOff>0</xdr:colOff>
      <xdr:row>61</xdr:row>
      <xdr:rowOff>0</xdr:rowOff>
    </xdr:from>
    <xdr:to>
      <xdr:col>9</xdr:col>
      <xdr:colOff>0</xdr:colOff>
      <xdr:row>63</xdr:row>
      <xdr:rowOff>0</xdr:rowOff>
    </xdr:to>
    <xdr:sp macro="" textlink="">
      <xdr:nvSpPr>
        <xdr:cNvPr id="48" name="Text 1">
          <a:extLst>
            <a:ext uri="{FF2B5EF4-FFF2-40B4-BE49-F238E27FC236}">
              <a16:creationId xmlns:a16="http://schemas.microsoft.com/office/drawing/2014/main" id="{00000000-0008-0000-2300-000030000000}"/>
            </a:ext>
          </a:extLst>
        </xdr:cNvPr>
        <xdr:cNvSpPr txBox="1">
          <a:spLocks noChangeArrowheads="1"/>
        </xdr:cNvSpPr>
      </xdr:nvSpPr>
      <xdr:spPr bwMode="auto">
        <a:xfrm>
          <a:off x="601027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Speicher-einspeisung</a:t>
          </a:r>
        </a:p>
      </xdr:txBody>
    </xdr:sp>
    <xdr:clientData/>
  </xdr:twoCellAnchor>
  <xdr:twoCellAnchor>
    <xdr:from>
      <xdr:col>7</xdr:col>
      <xdr:colOff>9525</xdr:colOff>
      <xdr:row>61</xdr:row>
      <xdr:rowOff>0</xdr:rowOff>
    </xdr:from>
    <xdr:to>
      <xdr:col>8</xdr:col>
      <xdr:colOff>9525</xdr:colOff>
      <xdr:row>63</xdr:row>
      <xdr:rowOff>0</xdr:rowOff>
    </xdr:to>
    <xdr:sp macro="" textlink="">
      <xdr:nvSpPr>
        <xdr:cNvPr id="49" name="Text 1">
          <a:extLst>
            <a:ext uri="{FF2B5EF4-FFF2-40B4-BE49-F238E27FC236}">
              <a16:creationId xmlns:a16="http://schemas.microsoft.com/office/drawing/2014/main" id="{00000000-0008-0000-2300-000031000000}"/>
            </a:ext>
          </a:extLst>
        </xdr:cNvPr>
        <xdr:cNvSpPr txBox="1">
          <a:spLocks noChangeArrowheads="1"/>
        </xdr:cNvSpPr>
      </xdr:nvSpPr>
      <xdr:spPr bwMode="auto">
        <a:xfrm>
          <a:off x="522922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6</xdr:col>
      <xdr:colOff>0</xdr:colOff>
      <xdr:row>61</xdr:row>
      <xdr:rowOff>0</xdr:rowOff>
    </xdr:from>
    <xdr:to>
      <xdr:col>7</xdr:col>
      <xdr:colOff>0</xdr:colOff>
      <xdr:row>63</xdr:row>
      <xdr:rowOff>0</xdr:rowOff>
    </xdr:to>
    <xdr:sp macro="" textlink="">
      <xdr:nvSpPr>
        <xdr:cNvPr id="50" name="Text 1">
          <a:extLst>
            <a:ext uri="{FF2B5EF4-FFF2-40B4-BE49-F238E27FC236}">
              <a16:creationId xmlns:a16="http://schemas.microsoft.com/office/drawing/2014/main" id="{00000000-0008-0000-2300-000032000000}"/>
            </a:ext>
          </a:extLst>
        </xdr:cNvPr>
        <xdr:cNvSpPr txBox="1">
          <a:spLocks noChangeArrowheads="1"/>
        </xdr:cNvSpPr>
      </xdr:nvSpPr>
      <xdr:spPr bwMode="auto">
        <a:xfrm>
          <a:off x="442912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10</xdr:col>
      <xdr:colOff>0</xdr:colOff>
      <xdr:row>61</xdr:row>
      <xdr:rowOff>0</xdr:rowOff>
    </xdr:from>
    <xdr:to>
      <xdr:col>11</xdr:col>
      <xdr:colOff>0</xdr:colOff>
      <xdr:row>63</xdr:row>
      <xdr:rowOff>0</xdr:rowOff>
    </xdr:to>
    <xdr:sp macro="" textlink="">
      <xdr:nvSpPr>
        <xdr:cNvPr id="51" name="Text 1">
          <a:extLst>
            <a:ext uri="{FF2B5EF4-FFF2-40B4-BE49-F238E27FC236}">
              <a16:creationId xmlns:a16="http://schemas.microsoft.com/office/drawing/2014/main" id="{00000000-0008-0000-2300-000033000000}"/>
            </a:ext>
          </a:extLst>
        </xdr:cNvPr>
        <xdr:cNvSpPr txBox="1">
          <a:spLocks noChangeArrowheads="1"/>
        </xdr:cNvSpPr>
      </xdr:nvSpPr>
      <xdr:spPr bwMode="auto">
        <a:xfrm>
          <a:off x="759142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13</xdr:col>
      <xdr:colOff>0</xdr:colOff>
      <xdr:row>61</xdr:row>
      <xdr:rowOff>0</xdr:rowOff>
    </xdr:from>
    <xdr:to>
      <xdr:col>14</xdr:col>
      <xdr:colOff>0</xdr:colOff>
      <xdr:row>63</xdr:row>
      <xdr:rowOff>0</xdr:rowOff>
    </xdr:to>
    <xdr:sp macro="" textlink="">
      <xdr:nvSpPr>
        <xdr:cNvPr id="52" name="Text 1">
          <a:extLst>
            <a:ext uri="{FF2B5EF4-FFF2-40B4-BE49-F238E27FC236}">
              <a16:creationId xmlns:a16="http://schemas.microsoft.com/office/drawing/2014/main" id="{00000000-0008-0000-2300-000034000000}"/>
            </a:ext>
          </a:extLst>
        </xdr:cNvPr>
        <xdr:cNvSpPr txBox="1">
          <a:spLocks noChangeArrowheads="1"/>
        </xdr:cNvSpPr>
      </xdr:nvSpPr>
      <xdr:spPr bwMode="auto">
        <a:xfrm>
          <a:off x="90487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12</xdr:col>
      <xdr:colOff>0</xdr:colOff>
      <xdr:row>61</xdr:row>
      <xdr:rowOff>0</xdr:rowOff>
    </xdr:from>
    <xdr:to>
      <xdr:col>13</xdr:col>
      <xdr:colOff>0</xdr:colOff>
      <xdr:row>64</xdr:row>
      <xdr:rowOff>0</xdr:rowOff>
    </xdr:to>
    <xdr:sp macro="" textlink="">
      <xdr:nvSpPr>
        <xdr:cNvPr id="53" name="Text 1">
          <a:extLst>
            <a:ext uri="{FF2B5EF4-FFF2-40B4-BE49-F238E27FC236}">
              <a16:creationId xmlns:a16="http://schemas.microsoft.com/office/drawing/2014/main" id="{00000000-0008-0000-2300-000035000000}"/>
            </a:ext>
          </a:extLst>
        </xdr:cNvPr>
        <xdr:cNvSpPr txBox="1">
          <a:spLocks noChangeArrowheads="1"/>
        </xdr:cNvSpPr>
      </xdr:nvSpPr>
      <xdr:spPr bwMode="auto">
        <a:xfrm>
          <a:off x="8572500" y="112014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9</xdr:col>
      <xdr:colOff>0</xdr:colOff>
      <xdr:row>31</xdr:row>
      <xdr:rowOff>0</xdr:rowOff>
    </xdr:from>
    <xdr:to>
      <xdr:col>10</xdr:col>
      <xdr:colOff>0</xdr:colOff>
      <xdr:row>33</xdr:row>
      <xdr:rowOff>0</xdr:rowOff>
    </xdr:to>
    <xdr:sp macro="" textlink="">
      <xdr:nvSpPr>
        <xdr:cNvPr id="65" name="Text 1">
          <a:extLst>
            <a:ext uri="{FF2B5EF4-FFF2-40B4-BE49-F238E27FC236}">
              <a16:creationId xmlns:a16="http://schemas.microsoft.com/office/drawing/2014/main" id="{00000000-0008-0000-2300-000041000000}"/>
            </a:ext>
          </a:extLst>
        </xdr:cNvPr>
        <xdr:cNvSpPr txBox="1">
          <a:spLocks noChangeArrowheads="1"/>
        </xdr:cNvSpPr>
      </xdr:nvSpPr>
      <xdr:spPr bwMode="auto">
        <a:xfrm>
          <a:off x="6800850" y="6600825"/>
          <a:ext cx="790575"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3)</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2400-000002000000}"/>
            </a:ext>
          </a:extLst>
        </xdr:cNvPr>
        <xdr:cNvSpPr txBox="1">
          <a:spLocks noChangeArrowheads="1"/>
        </xdr:cNvSpPr>
      </xdr:nvSpPr>
      <xdr:spPr bwMode="auto">
        <a:xfrm>
          <a:off x="65722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endParaRPr lang="de-DE" sz="1000" b="0" i="1" u="none" strike="noStrike" baseline="30000">
            <a:solidFill>
              <a:srgbClr val="000000"/>
            </a:solidFill>
            <a:latin typeface="Arial"/>
            <a:cs typeface="Arial"/>
          </a:endParaRP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400-000003000000}"/>
            </a:ext>
          </a:extLst>
        </xdr:cNvPr>
        <xdr:cNvSpPr txBox="1">
          <a:spLocks noChangeArrowheads="1"/>
        </xdr:cNvSpPr>
      </xdr:nvSpPr>
      <xdr:spPr bwMode="auto">
        <a:xfrm>
          <a:off x="0" y="200025"/>
          <a:ext cx="657225"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3</xdr:col>
      <xdr:colOff>0</xdr:colOff>
      <xdr:row>2</xdr:row>
      <xdr:rowOff>0</xdr:rowOff>
    </xdr:from>
    <xdr:to>
      <xdr:col>4</xdr:col>
      <xdr:colOff>0</xdr:colOff>
      <xdr:row>4</xdr:row>
      <xdr:rowOff>0</xdr:rowOff>
    </xdr:to>
    <xdr:sp macro="" textlink="">
      <xdr:nvSpPr>
        <xdr:cNvPr id="4" name="Text 1">
          <a:extLst>
            <a:ext uri="{FF2B5EF4-FFF2-40B4-BE49-F238E27FC236}">
              <a16:creationId xmlns:a16="http://schemas.microsoft.com/office/drawing/2014/main" id="{00000000-0008-0000-2400-000004000000}"/>
            </a:ext>
          </a:extLst>
        </xdr:cNvPr>
        <xdr:cNvSpPr txBox="1">
          <a:spLocks noChangeArrowheads="1"/>
        </xdr:cNvSpPr>
      </xdr:nvSpPr>
      <xdr:spPr bwMode="auto">
        <a:xfrm>
          <a:off x="265747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marL="0" indent="0" algn="ctr" rtl="0">
            <a:lnSpc>
              <a:spcPts val="1100"/>
            </a:lnSpc>
            <a:defRPr sz="1000"/>
          </a:pPr>
          <a:r>
            <a:rPr lang="de-DE" sz="1000" b="0" i="1" u="none" strike="noStrike" baseline="0">
              <a:solidFill>
                <a:srgbClr val="000000"/>
              </a:solidFill>
              <a:latin typeface="Arial"/>
              <a:ea typeface="+mn-ea"/>
              <a:cs typeface="Arial"/>
            </a:rPr>
            <a:t>Bezüge</a:t>
          </a:r>
        </a:p>
      </xdr:txBody>
    </xdr:sp>
    <xdr:clientData/>
  </xdr:twoCellAnchor>
  <xdr:twoCellAnchor>
    <xdr:from>
      <xdr:col>4</xdr:col>
      <xdr:colOff>0</xdr:colOff>
      <xdr:row>2</xdr:row>
      <xdr:rowOff>0</xdr:rowOff>
    </xdr:from>
    <xdr:to>
      <xdr:col>5</xdr:col>
      <xdr:colOff>0</xdr:colOff>
      <xdr:row>4</xdr:row>
      <xdr:rowOff>0</xdr:rowOff>
    </xdr:to>
    <xdr:sp macro="" textlink="">
      <xdr:nvSpPr>
        <xdr:cNvPr id="5" name="Text 1">
          <a:extLst>
            <a:ext uri="{FF2B5EF4-FFF2-40B4-BE49-F238E27FC236}">
              <a16:creationId xmlns:a16="http://schemas.microsoft.com/office/drawing/2014/main" id="{00000000-0008-0000-2400-000005000000}"/>
            </a:ext>
          </a:extLst>
        </xdr:cNvPr>
        <xdr:cNvSpPr txBox="1">
          <a:spLocks noChangeArrowheads="1"/>
        </xdr:cNvSpPr>
      </xdr:nvSpPr>
      <xdr:spPr bwMode="auto">
        <a:xfrm>
          <a:off x="332422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Speichersaldo</a:t>
          </a:r>
        </a:p>
      </xdr:txBody>
    </xdr:sp>
    <xdr:clientData/>
  </xdr:twoCellAnchor>
  <xdr:twoCellAnchor>
    <xdr:from>
      <xdr:col>7</xdr:col>
      <xdr:colOff>0</xdr:colOff>
      <xdr:row>2</xdr:row>
      <xdr:rowOff>0</xdr:rowOff>
    </xdr:from>
    <xdr:to>
      <xdr:col>8</xdr:col>
      <xdr:colOff>0</xdr:colOff>
      <xdr:row>4</xdr:row>
      <xdr:rowOff>0</xdr:rowOff>
    </xdr:to>
    <xdr:sp macro="" textlink="">
      <xdr:nvSpPr>
        <xdr:cNvPr id="6" name="Text 1">
          <a:extLst>
            <a:ext uri="{FF2B5EF4-FFF2-40B4-BE49-F238E27FC236}">
              <a16:creationId xmlns:a16="http://schemas.microsoft.com/office/drawing/2014/main" id="{00000000-0008-0000-2400-000006000000}"/>
            </a:ext>
          </a:extLst>
        </xdr:cNvPr>
        <xdr:cNvSpPr txBox="1">
          <a:spLocks noChangeArrowheads="1"/>
        </xdr:cNvSpPr>
      </xdr:nvSpPr>
      <xdr:spPr bwMode="auto">
        <a:xfrm>
          <a:off x="599122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2)</a:t>
          </a:r>
        </a:p>
      </xdr:txBody>
    </xdr:sp>
    <xdr:clientData/>
  </xdr:twoCellAnchor>
  <xdr:twoCellAnchor>
    <xdr:from>
      <xdr:col>6</xdr:col>
      <xdr:colOff>0</xdr:colOff>
      <xdr:row>2</xdr:row>
      <xdr:rowOff>0</xdr:rowOff>
    </xdr:from>
    <xdr:to>
      <xdr:col>7</xdr:col>
      <xdr:colOff>0</xdr:colOff>
      <xdr:row>4</xdr:row>
      <xdr:rowOff>0</xdr:rowOff>
    </xdr:to>
    <xdr:sp macro="" textlink="">
      <xdr:nvSpPr>
        <xdr:cNvPr id="7" name="Text 1">
          <a:extLst>
            <a:ext uri="{FF2B5EF4-FFF2-40B4-BE49-F238E27FC236}">
              <a16:creationId xmlns:a16="http://schemas.microsoft.com/office/drawing/2014/main" id="{00000000-0008-0000-2400-000007000000}"/>
            </a:ext>
          </a:extLst>
        </xdr:cNvPr>
        <xdr:cNvSpPr txBox="1">
          <a:spLocks noChangeArrowheads="1"/>
        </xdr:cNvSpPr>
      </xdr:nvSpPr>
      <xdr:spPr bwMode="auto">
        <a:xfrm>
          <a:off x="532447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5</xdr:col>
      <xdr:colOff>9525</xdr:colOff>
      <xdr:row>2</xdr:row>
      <xdr:rowOff>0</xdr:rowOff>
    </xdr:from>
    <xdr:to>
      <xdr:col>6</xdr:col>
      <xdr:colOff>9525</xdr:colOff>
      <xdr:row>4</xdr:row>
      <xdr:rowOff>0</xdr:rowOff>
    </xdr:to>
    <xdr:sp macro="" textlink="">
      <xdr:nvSpPr>
        <xdr:cNvPr id="8" name="Text 1">
          <a:extLst>
            <a:ext uri="{FF2B5EF4-FFF2-40B4-BE49-F238E27FC236}">
              <a16:creationId xmlns:a16="http://schemas.microsoft.com/office/drawing/2014/main" id="{00000000-0008-0000-2400-000008000000}"/>
            </a:ext>
          </a:extLst>
        </xdr:cNvPr>
        <xdr:cNvSpPr txBox="1">
          <a:spLocks noChangeArrowheads="1"/>
        </xdr:cNvSpPr>
      </xdr:nvSpPr>
      <xdr:spPr bwMode="auto">
        <a:xfrm>
          <a:off x="4667250"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8</xdr:col>
      <xdr:colOff>0</xdr:colOff>
      <xdr:row>2</xdr:row>
      <xdr:rowOff>0</xdr:rowOff>
    </xdr:from>
    <xdr:to>
      <xdr:col>9</xdr:col>
      <xdr:colOff>0</xdr:colOff>
      <xdr:row>4</xdr:row>
      <xdr:rowOff>0</xdr:rowOff>
    </xdr:to>
    <xdr:sp macro="" textlink="">
      <xdr:nvSpPr>
        <xdr:cNvPr id="10" name="Text 1">
          <a:extLst>
            <a:ext uri="{FF2B5EF4-FFF2-40B4-BE49-F238E27FC236}">
              <a16:creationId xmlns:a16="http://schemas.microsoft.com/office/drawing/2014/main" id="{00000000-0008-0000-2400-00000A000000}"/>
            </a:ext>
          </a:extLst>
        </xdr:cNvPr>
        <xdr:cNvSpPr txBox="1">
          <a:spLocks noChangeArrowheads="1"/>
        </xdr:cNvSpPr>
      </xdr:nvSpPr>
      <xdr:spPr bwMode="auto">
        <a:xfrm>
          <a:off x="665797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0</xdr:col>
      <xdr:colOff>0</xdr:colOff>
      <xdr:row>26</xdr:row>
      <xdr:rowOff>0</xdr:rowOff>
    </xdr:from>
    <xdr:to>
      <xdr:col>1</xdr:col>
      <xdr:colOff>0</xdr:colOff>
      <xdr:row>29</xdr:row>
      <xdr:rowOff>0</xdr:rowOff>
    </xdr:to>
    <xdr:sp macro="" textlink="">
      <xdr:nvSpPr>
        <xdr:cNvPr id="12" name="Text 1">
          <a:extLst>
            <a:ext uri="{FF2B5EF4-FFF2-40B4-BE49-F238E27FC236}">
              <a16:creationId xmlns:a16="http://schemas.microsoft.com/office/drawing/2014/main" id="{00000000-0008-0000-2400-00000C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3</xdr:col>
      <xdr:colOff>0</xdr:colOff>
      <xdr:row>26</xdr:row>
      <xdr:rowOff>0</xdr:rowOff>
    </xdr:from>
    <xdr:to>
      <xdr:col>4</xdr:col>
      <xdr:colOff>0</xdr:colOff>
      <xdr:row>28</xdr:row>
      <xdr:rowOff>0</xdr:rowOff>
    </xdr:to>
    <xdr:sp macro="" textlink="">
      <xdr:nvSpPr>
        <xdr:cNvPr id="13" name="Text 1">
          <a:extLst>
            <a:ext uri="{FF2B5EF4-FFF2-40B4-BE49-F238E27FC236}">
              <a16:creationId xmlns:a16="http://schemas.microsoft.com/office/drawing/2014/main" id="{00000000-0008-0000-2400-00000D000000}"/>
            </a:ext>
          </a:extLst>
        </xdr:cNvPr>
        <xdr:cNvSpPr txBox="1">
          <a:spLocks noChangeArrowheads="1"/>
        </xdr:cNvSpPr>
      </xdr:nvSpPr>
      <xdr:spPr bwMode="auto">
        <a:xfrm>
          <a:off x="224790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marL="0" indent="0" algn="ctr" rtl="0">
            <a:lnSpc>
              <a:spcPts val="1100"/>
            </a:lnSpc>
            <a:defRPr sz="1000"/>
          </a:pPr>
          <a:r>
            <a:rPr lang="de-DE" sz="1000" b="0" i="1" u="none" strike="noStrike" baseline="0">
              <a:solidFill>
                <a:srgbClr val="000000"/>
              </a:solidFill>
              <a:latin typeface="Arial"/>
              <a:ea typeface="+mn-ea"/>
              <a:cs typeface="Arial"/>
            </a:rPr>
            <a:t>Bezüge</a:t>
          </a:r>
        </a:p>
      </xdr:txBody>
    </xdr:sp>
    <xdr:clientData/>
  </xdr:twoCellAnchor>
  <xdr:twoCellAnchor>
    <xdr:from>
      <xdr:col>4</xdr:col>
      <xdr:colOff>0</xdr:colOff>
      <xdr:row>26</xdr:row>
      <xdr:rowOff>0</xdr:rowOff>
    </xdr:from>
    <xdr:to>
      <xdr:col>5</xdr:col>
      <xdr:colOff>0</xdr:colOff>
      <xdr:row>28</xdr:row>
      <xdr:rowOff>0</xdr:rowOff>
    </xdr:to>
    <xdr:sp macro="" textlink="">
      <xdr:nvSpPr>
        <xdr:cNvPr id="14" name="Text 1">
          <a:extLst>
            <a:ext uri="{FF2B5EF4-FFF2-40B4-BE49-F238E27FC236}">
              <a16:creationId xmlns:a16="http://schemas.microsoft.com/office/drawing/2014/main" id="{00000000-0008-0000-2400-00000E000000}"/>
            </a:ext>
          </a:extLst>
        </xdr:cNvPr>
        <xdr:cNvSpPr txBox="1">
          <a:spLocks noChangeArrowheads="1"/>
        </xdr:cNvSpPr>
      </xdr:nvSpPr>
      <xdr:spPr bwMode="auto">
        <a:xfrm>
          <a:off x="3133725"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Speichersaldo</a:t>
          </a:r>
        </a:p>
      </xdr:txBody>
    </xdr:sp>
    <xdr:clientData/>
  </xdr:twoCellAnchor>
  <xdr:twoCellAnchor>
    <xdr:from>
      <xdr:col>6</xdr:col>
      <xdr:colOff>0</xdr:colOff>
      <xdr:row>26</xdr:row>
      <xdr:rowOff>0</xdr:rowOff>
    </xdr:from>
    <xdr:to>
      <xdr:col>7</xdr:col>
      <xdr:colOff>0</xdr:colOff>
      <xdr:row>28</xdr:row>
      <xdr:rowOff>0</xdr:rowOff>
    </xdr:to>
    <xdr:sp macro="" textlink="">
      <xdr:nvSpPr>
        <xdr:cNvPr id="16" name="Text 1">
          <a:extLst>
            <a:ext uri="{FF2B5EF4-FFF2-40B4-BE49-F238E27FC236}">
              <a16:creationId xmlns:a16="http://schemas.microsoft.com/office/drawing/2014/main" id="{00000000-0008-0000-2400-000010000000}"/>
            </a:ext>
          </a:extLst>
        </xdr:cNvPr>
        <xdr:cNvSpPr txBox="1">
          <a:spLocks noChangeArrowheads="1"/>
        </xdr:cNvSpPr>
      </xdr:nvSpPr>
      <xdr:spPr bwMode="auto">
        <a:xfrm>
          <a:off x="579120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5</xdr:col>
      <xdr:colOff>9525</xdr:colOff>
      <xdr:row>26</xdr:row>
      <xdr:rowOff>0</xdr:rowOff>
    </xdr:from>
    <xdr:to>
      <xdr:col>6</xdr:col>
      <xdr:colOff>9525</xdr:colOff>
      <xdr:row>28</xdr:row>
      <xdr:rowOff>0</xdr:rowOff>
    </xdr:to>
    <xdr:sp macro="" textlink="">
      <xdr:nvSpPr>
        <xdr:cNvPr id="17" name="Text 1">
          <a:extLst>
            <a:ext uri="{FF2B5EF4-FFF2-40B4-BE49-F238E27FC236}">
              <a16:creationId xmlns:a16="http://schemas.microsoft.com/office/drawing/2014/main" id="{00000000-0008-0000-2400-000011000000}"/>
            </a:ext>
          </a:extLst>
        </xdr:cNvPr>
        <xdr:cNvSpPr txBox="1">
          <a:spLocks noChangeArrowheads="1"/>
        </xdr:cNvSpPr>
      </xdr:nvSpPr>
      <xdr:spPr bwMode="auto">
        <a:xfrm>
          <a:off x="491490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8</xdr:col>
      <xdr:colOff>0</xdr:colOff>
      <xdr:row>26</xdr:row>
      <xdr:rowOff>0</xdr:rowOff>
    </xdr:from>
    <xdr:to>
      <xdr:col>9</xdr:col>
      <xdr:colOff>0</xdr:colOff>
      <xdr:row>28</xdr:row>
      <xdr:rowOff>0</xdr:rowOff>
    </xdr:to>
    <xdr:sp macro="" textlink="">
      <xdr:nvSpPr>
        <xdr:cNvPr id="19" name="Text 1">
          <a:extLst>
            <a:ext uri="{FF2B5EF4-FFF2-40B4-BE49-F238E27FC236}">
              <a16:creationId xmlns:a16="http://schemas.microsoft.com/office/drawing/2014/main" id="{00000000-0008-0000-2400-000013000000}"/>
            </a:ext>
          </a:extLst>
        </xdr:cNvPr>
        <xdr:cNvSpPr txBox="1">
          <a:spLocks noChangeArrowheads="1"/>
        </xdr:cNvSpPr>
      </xdr:nvSpPr>
      <xdr:spPr bwMode="auto">
        <a:xfrm>
          <a:off x="756285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xdr:col>
      <xdr:colOff>0</xdr:colOff>
      <xdr:row>26</xdr:row>
      <xdr:rowOff>0</xdr:rowOff>
    </xdr:from>
    <xdr:to>
      <xdr:col>2</xdr:col>
      <xdr:colOff>0</xdr:colOff>
      <xdr:row>28</xdr:row>
      <xdr:rowOff>0</xdr:rowOff>
    </xdr:to>
    <xdr:sp macro="" textlink="">
      <xdr:nvSpPr>
        <xdr:cNvPr id="20" name="Text 1">
          <a:extLst>
            <a:ext uri="{FF2B5EF4-FFF2-40B4-BE49-F238E27FC236}">
              <a16:creationId xmlns:a16="http://schemas.microsoft.com/office/drawing/2014/main" id="{00000000-0008-0000-2400-000014000000}"/>
            </a:ext>
          </a:extLst>
        </xdr:cNvPr>
        <xdr:cNvSpPr txBox="1">
          <a:spLocks noChangeArrowheads="1"/>
        </xdr:cNvSpPr>
      </xdr:nvSpPr>
      <xdr:spPr bwMode="auto">
        <a:xfrm>
          <a:off x="476250" y="6200775"/>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endParaRPr lang="de-DE" sz="1000" b="0" i="1" u="none" strike="noStrike" baseline="30000">
            <a:solidFill>
              <a:srgbClr val="000000"/>
            </a:solidFill>
            <a:latin typeface="Arial"/>
            <a:cs typeface="Arial"/>
          </a:endParaRPr>
        </a:p>
      </xdr:txBody>
    </xdr:sp>
    <xdr:clientData/>
  </xdr:twoCellAnchor>
  <xdr:twoCellAnchor>
    <xdr:from>
      <xdr:col>7</xdr:col>
      <xdr:colOff>0</xdr:colOff>
      <xdr:row>26</xdr:row>
      <xdr:rowOff>0</xdr:rowOff>
    </xdr:from>
    <xdr:to>
      <xdr:col>8</xdr:col>
      <xdr:colOff>0</xdr:colOff>
      <xdr:row>28</xdr:row>
      <xdr:rowOff>0</xdr:rowOff>
    </xdr:to>
    <xdr:sp macro="" textlink="">
      <xdr:nvSpPr>
        <xdr:cNvPr id="21" name="Text 1">
          <a:extLst>
            <a:ext uri="{FF2B5EF4-FFF2-40B4-BE49-F238E27FC236}">
              <a16:creationId xmlns:a16="http://schemas.microsoft.com/office/drawing/2014/main" id="{00000000-0008-0000-2400-000015000000}"/>
            </a:ext>
          </a:extLst>
        </xdr:cNvPr>
        <xdr:cNvSpPr txBox="1">
          <a:spLocks noChangeArrowheads="1"/>
        </xdr:cNvSpPr>
      </xdr:nvSpPr>
      <xdr:spPr bwMode="auto">
        <a:xfrm>
          <a:off x="5791200" y="6200775"/>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2)</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2500-000002000000}"/>
            </a:ext>
          </a:extLst>
        </xdr:cNvPr>
        <xdr:cNvSpPr txBox="1">
          <a:spLocks noChangeArrowheads="1"/>
        </xdr:cNvSpPr>
      </xdr:nvSpPr>
      <xdr:spPr bwMode="auto">
        <a:xfrm>
          <a:off x="0" y="600075"/>
          <a:ext cx="2847975" cy="400050"/>
        </a:xfrm>
        <a:prstGeom prst="rect">
          <a:avLst/>
        </a:prstGeom>
        <a:noFill/>
        <a:ln w="1">
          <a:noFill/>
          <a:miter lim="800000"/>
          <a:headEnd/>
          <a:tailEnd/>
        </a:ln>
        <a:extLst/>
      </xdr:spPr>
      <xdr:txBody>
        <a:bodyPr vertOverflow="clip" wrap="square" lIns="27432" tIns="22860" rIns="0" bIns="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18</xdr:row>
      <xdr:rowOff>0</xdr:rowOff>
    </xdr:from>
    <xdr:to>
      <xdr:col>1</xdr:col>
      <xdr:colOff>0</xdr:colOff>
      <xdr:row>20</xdr:row>
      <xdr:rowOff>0</xdr:rowOff>
    </xdr:to>
    <xdr:sp macro="" textlink="">
      <xdr:nvSpPr>
        <xdr:cNvPr id="3" name="Text 1">
          <a:extLst>
            <a:ext uri="{FF2B5EF4-FFF2-40B4-BE49-F238E27FC236}">
              <a16:creationId xmlns:a16="http://schemas.microsoft.com/office/drawing/2014/main" id="{00000000-0008-0000-2500-000003000000}"/>
            </a:ext>
          </a:extLst>
        </xdr:cNvPr>
        <xdr:cNvSpPr txBox="1">
          <a:spLocks noChangeArrowheads="1"/>
        </xdr:cNvSpPr>
      </xdr:nvSpPr>
      <xdr:spPr bwMode="auto">
        <a:xfrm>
          <a:off x="0" y="600075"/>
          <a:ext cx="3695700" cy="400050"/>
        </a:xfrm>
        <a:prstGeom prst="rect">
          <a:avLst/>
        </a:prstGeom>
        <a:noFill/>
        <a:ln w="1">
          <a:noFill/>
          <a:miter lim="800000"/>
          <a:headEnd/>
          <a:tailEnd/>
        </a:ln>
        <a:extLst/>
      </xdr:spPr>
      <xdr:txBody>
        <a:bodyPr vertOverflow="clip" wrap="square" lIns="27432" tIns="22860" rIns="0" bIns="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33</xdr:row>
      <xdr:rowOff>0</xdr:rowOff>
    </xdr:from>
    <xdr:to>
      <xdr:col>1</xdr:col>
      <xdr:colOff>0</xdr:colOff>
      <xdr:row>35</xdr:row>
      <xdr:rowOff>0</xdr:rowOff>
    </xdr:to>
    <xdr:sp macro="" textlink="">
      <xdr:nvSpPr>
        <xdr:cNvPr id="4" name="Text 1">
          <a:extLst>
            <a:ext uri="{FF2B5EF4-FFF2-40B4-BE49-F238E27FC236}">
              <a16:creationId xmlns:a16="http://schemas.microsoft.com/office/drawing/2014/main" id="{00000000-0008-0000-2500-000004000000}"/>
            </a:ext>
          </a:extLst>
        </xdr:cNvPr>
        <xdr:cNvSpPr txBox="1">
          <a:spLocks noChangeArrowheads="1"/>
        </xdr:cNvSpPr>
      </xdr:nvSpPr>
      <xdr:spPr bwMode="auto">
        <a:xfrm>
          <a:off x="0" y="3800475"/>
          <a:ext cx="3810000" cy="400050"/>
        </a:xfrm>
        <a:prstGeom prst="rect">
          <a:avLst/>
        </a:prstGeom>
        <a:noFill/>
        <a:ln w="1">
          <a:noFill/>
          <a:miter lim="800000"/>
          <a:headEnd/>
          <a:tailEnd/>
        </a:ln>
        <a:extLst/>
      </xdr:spPr>
      <xdr:txBody>
        <a:bodyPr vertOverflow="clip" wrap="square" lIns="27432" tIns="22860" rIns="0" bIns="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2600-000002000000}"/>
            </a:ext>
          </a:extLst>
        </xdr:cNvPr>
        <xdr:cNvSpPr txBox="1">
          <a:spLocks noChangeArrowheads="1"/>
        </xdr:cNvSpPr>
      </xdr:nvSpPr>
      <xdr:spPr bwMode="auto">
        <a:xfrm>
          <a:off x="0" y="438149"/>
          <a:ext cx="2400300" cy="8191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2700-000002000000}"/>
            </a:ext>
          </a:extLst>
        </xdr:cNvPr>
        <xdr:cNvSpPr txBox="1">
          <a:spLocks noChangeArrowheads="1"/>
        </xdr:cNvSpPr>
      </xdr:nvSpPr>
      <xdr:spPr bwMode="auto">
        <a:xfrm>
          <a:off x="1685925" y="200025"/>
          <a:ext cx="6572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700-000003000000}"/>
            </a:ext>
          </a:extLst>
        </xdr:cNvPr>
        <xdr:cNvSpPr txBox="1">
          <a:spLocks noChangeArrowheads="1"/>
        </xdr:cNvSpPr>
      </xdr:nvSpPr>
      <xdr:spPr bwMode="auto">
        <a:xfrm>
          <a:off x="0" y="200025"/>
          <a:ext cx="1685925"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6</xdr:col>
      <xdr:colOff>0</xdr:colOff>
      <xdr:row>2</xdr:row>
      <xdr:rowOff>0</xdr:rowOff>
    </xdr:from>
    <xdr:to>
      <xdr:col>7</xdr:col>
      <xdr:colOff>0</xdr:colOff>
      <xdr:row>4</xdr:row>
      <xdr:rowOff>0</xdr:rowOff>
    </xdr:to>
    <xdr:sp macro="" textlink="">
      <xdr:nvSpPr>
        <xdr:cNvPr id="8" name="Text 1">
          <a:extLst>
            <a:ext uri="{FF2B5EF4-FFF2-40B4-BE49-F238E27FC236}">
              <a16:creationId xmlns:a16="http://schemas.microsoft.com/office/drawing/2014/main" id="{00000000-0008-0000-2700-000008000000}"/>
            </a:ext>
          </a:extLst>
        </xdr:cNvPr>
        <xdr:cNvSpPr txBox="1">
          <a:spLocks noChangeArrowheads="1"/>
        </xdr:cNvSpPr>
      </xdr:nvSpPr>
      <xdr:spPr bwMode="auto">
        <a:xfrm>
          <a:off x="4286250" y="400050"/>
          <a:ext cx="952500"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3)</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xdr:col>
      <xdr:colOff>0</xdr:colOff>
      <xdr:row>21</xdr:row>
      <xdr:rowOff>0</xdr:rowOff>
    </xdr:from>
    <xdr:to>
      <xdr:col>2</xdr:col>
      <xdr:colOff>0</xdr:colOff>
      <xdr:row>23</xdr:row>
      <xdr:rowOff>0</xdr:rowOff>
    </xdr:to>
    <xdr:sp macro="" textlink="">
      <xdr:nvSpPr>
        <xdr:cNvPr id="10" name="Text 1">
          <a:extLst>
            <a:ext uri="{FF2B5EF4-FFF2-40B4-BE49-F238E27FC236}">
              <a16:creationId xmlns:a16="http://schemas.microsoft.com/office/drawing/2014/main" id="{00000000-0008-0000-2700-00000A000000}"/>
            </a:ext>
          </a:extLst>
        </xdr:cNvPr>
        <xdr:cNvSpPr txBox="1">
          <a:spLocks noChangeArrowheads="1"/>
        </xdr:cNvSpPr>
      </xdr:nvSpPr>
      <xdr:spPr bwMode="auto">
        <a:xfrm>
          <a:off x="4762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insgesamt</a:t>
          </a:r>
        </a:p>
      </xdr:txBody>
    </xdr:sp>
    <xdr:clientData/>
  </xdr:twoCellAnchor>
  <xdr:twoCellAnchor>
    <xdr:from>
      <xdr:col>0</xdr:col>
      <xdr:colOff>0</xdr:colOff>
      <xdr:row>21</xdr:row>
      <xdr:rowOff>0</xdr:rowOff>
    </xdr:from>
    <xdr:to>
      <xdr:col>1</xdr:col>
      <xdr:colOff>0</xdr:colOff>
      <xdr:row>24</xdr:row>
      <xdr:rowOff>0</xdr:rowOff>
    </xdr:to>
    <xdr:sp macro="" textlink="">
      <xdr:nvSpPr>
        <xdr:cNvPr id="11" name="Text 1">
          <a:extLst>
            <a:ext uri="{FF2B5EF4-FFF2-40B4-BE49-F238E27FC236}">
              <a16:creationId xmlns:a16="http://schemas.microsoft.com/office/drawing/2014/main" id="{00000000-0008-0000-2700-00000B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6</xdr:col>
      <xdr:colOff>0</xdr:colOff>
      <xdr:row>21</xdr:row>
      <xdr:rowOff>0</xdr:rowOff>
    </xdr:from>
    <xdr:to>
      <xdr:col>7</xdr:col>
      <xdr:colOff>0</xdr:colOff>
      <xdr:row>23</xdr:row>
      <xdr:rowOff>0</xdr:rowOff>
    </xdr:to>
    <xdr:sp macro="" textlink="">
      <xdr:nvSpPr>
        <xdr:cNvPr id="12" name="Text 1">
          <a:extLst>
            <a:ext uri="{FF2B5EF4-FFF2-40B4-BE49-F238E27FC236}">
              <a16:creationId xmlns:a16="http://schemas.microsoft.com/office/drawing/2014/main" id="{00000000-0008-0000-2700-00000C000000}"/>
            </a:ext>
          </a:extLst>
        </xdr:cNvPr>
        <xdr:cNvSpPr txBox="1">
          <a:spLocks noChangeArrowheads="1"/>
        </xdr:cNvSpPr>
      </xdr:nvSpPr>
      <xdr:spPr bwMode="auto">
        <a:xfrm>
          <a:off x="4286250" y="400050"/>
          <a:ext cx="952500"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2)</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5</xdr:row>
      <xdr:rowOff>0</xdr:rowOff>
    </xdr:to>
    <xdr:sp macro="" textlink="">
      <xdr:nvSpPr>
        <xdr:cNvPr id="2" name="Text 1">
          <a:extLst>
            <a:ext uri="{FF2B5EF4-FFF2-40B4-BE49-F238E27FC236}">
              <a16:creationId xmlns:a16="http://schemas.microsoft.com/office/drawing/2014/main" id="{00000000-0008-0000-2800-000002000000}"/>
            </a:ext>
          </a:extLst>
        </xdr:cNvPr>
        <xdr:cNvSpPr txBox="1">
          <a:spLocks noChangeArrowheads="1"/>
        </xdr:cNvSpPr>
      </xdr:nvSpPr>
      <xdr:spPr bwMode="auto">
        <a:xfrm>
          <a:off x="866775" y="400050"/>
          <a:ext cx="866775"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Heizöl insgesamt</a:t>
          </a:r>
        </a:p>
      </xdr:txBody>
    </xdr:sp>
    <xdr:clientData/>
  </xdr:twoCellAnchor>
  <xdr:twoCellAnchor>
    <xdr:from>
      <xdr:col>0</xdr:col>
      <xdr:colOff>0</xdr:colOff>
      <xdr:row>2</xdr:row>
      <xdr:rowOff>0</xdr:rowOff>
    </xdr:from>
    <xdr:to>
      <xdr:col>1</xdr:col>
      <xdr:colOff>0</xdr:colOff>
      <xdr:row>6</xdr:row>
      <xdr:rowOff>0</xdr:rowOff>
    </xdr:to>
    <xdr:sp macro="" textlink="">
      <xdr:nvSpPr>
        <xdr:cNvPr id="3" name="Text 1">
          <a:extLst>
            <a:ext uri="{FF2B5EF4-FFF2-40B4-BE49-F238E27FC236}">
              <a16:creationId xmlns:a16="http://schemas.microsoft.com/office/drawing/2014/main" id="{00000000-0008-0000-2800-000003000000}"/>
            </a:ext>
          </a:extLst>
        </xdr:cNvPr>
        <xdr:cNvSpPr txBox="1">
          <a:spLocks noChangeArrowheads="1"/>
        </xdr:cNvSpPr>
      </xdr:nvSpPr>
      <xdr:spPr bwMode="auto">
        <a:xfrm>
          <a:off x="0" y="400050"/>
          <a:ext cx="8667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14</xdr:col>
      <xdr:colOff>0</xdr:colOff>
      <xdr:row>2</xdr:row>
      <xdr:rowOff>0</xdr:rowOff>
    </xdr:from>
    <xdr:to>
      <xdr:col>15</xdr:col>
      <xdr:colOff>0</xdr:colOff>
      <xdr:row>5</xdr:row>
      <xdr:rowOff>0</xdr:rowOff>
    </xdr:to>
    <xdr:sp macro="" textlink="">
      <xdr:nvSpPr>
        <xdr:cNvPr id="4" name="Text 1">
          <a:extLst>
            <a:ext uri="{FF2B5EF4-FFF2-40B4-BE49-F238E27FC236}">
              <a16:creationId xmlns:a16="http://schemas.microsoft.com/office/drawing/2014/main" id="{00000000-0008-0000-2800-000004000000}"/>
            </a:ext>
          </a:extLst>
        </xdr:cNvPr>
        <xdr:cNvSpPr txBox="1">
          <a:spLocks noChangeArrowheads="1"/>
        </xdr:cNvSpPr>
      </xdr:nvSpPr>
      <xdr:spPr bwMode="auto">
        <a:xfrm>
          <a:off x="13001625" y="400050"/>
          <a:ext cx="866775" cy="60007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2)</a:t>
          </a:r>
        </a:p>
        <a:p>
          <a:pPr algn="ctr" rtl="0">
            <a:lnSpc>
              <a:spcPts val="1100"/>
            </a:lnSpc>
            <a:defRPr sz="1000"/>
          </a:pPr>
          <a:r>
            <a:rPr lang="de-DE" sz="1000" b="0" i="1" u="none" strike="noStrike" baseline="0">
              <a:solidFill>
                <a:srgbClr val="000000"/>
              </a:solidFill>
              <a:latin typeface="Arial"/>
              <a:cs typeface="Arial"/>
            </a:rPr>
            <a:t>Heizöl</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13</xdr:col>
      <xdr:colOff>0</xdr:colOff>
      <xdr:row>2</xdr:row>
      <xdr:rowOff>0</xdr:rowOff>
    </xdr:from>
    <xdr:to>
      <xdr:col>14</xdr:col>
      <xdr:colOff>0</xdr:colOff>
      <xdr:row>6</xdr:row>
      <xdr:rowOff>0</xdr:rowOff>
    </xdr:to>
    <xdr:sp macro="" textlink="">
      <xdr:nvSpPr>
        <xdr:cNvPr id="5" name="Text 1">
          <a:extLst>
            <a:ext uri="{FF2B5EF4-FFF2-40B4-BE49-F238E27FC236}">
              <a16:creationId xmlns:a16="http://schemas.microsoft.com/office/drawing/2014/main" id="{00000000-0008-0000-2800-000005000000}"/>
            </a:ext>
          </a:extLst>
        </xdr:cNvPr>
        <xdr:cNvSpPr txBox="1">
          <a:spLocks noChangeArrowheads="1"/>
        </xdr:cNvSpPr>
      </xdr:nvSpPr>
      <xdr:spPr bwMode="auto">
        <a:xfrm>
          <a:off x="12134850" y="400050"/>
          <a:ext cx="8667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21</xdr:row>
      <xdr:rowOff>0</xdr:rowOff>
    </xdr:from>
    <xdr:to>
      <xdr:col>2</xdr:col>
      <xdr:colOff>0</xdr:colOff>
      <xdr:row>24</xdr:row>
      <xdr:rowOff>0</xdr:rowOff>
    </xdr:to>
    <xdr:sp macro="" textlink="">
      <xdr:nvSpPr>
        <xdr:cNvPr id="6" name="Text 1">
          <a:extLst>
            <a:ext uri="{FF2B5EF4-FFF2-40B4-BE49-F238E27FC236}">
              <a16:creationId xmlns:a16="http://schemas.microsoft.com/office/drawing/2014/main" id="{00000000-0008-0000-2800-000006000000}"/>
            </a:ext>
          </a:extLst>
        </xdr:cNvPr>
        <xdr:cNvSpPr txBox="1">
          <a:spLocks noChangeArrowheads="1"/>
        </xdr:cNvSpPr>
      </xdr:nvSpPr>
      <xdr:spPr bwMode="auto">
        <a:xfrm>
          <a:off x="476250" y="400050"/>
          <a:ext cx="66675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Heizöl insgesamt</a:t>
          </a:r>
        </a:p>
      </xdr:txBody>
    </xdr:sp>
    <xdr:clientData/>
  </xdr:twoCellAnchor>
  <xdr:twoCellAnchor>
    <xdr:from>
      <xdr:col>0</xdr:col>
      <xdr:colOff>0</xdr:colOff>
      <xdr:row>21</xdr:row>
      <xdr:rowOff>0</xdr:rowOff>
    </xdr:from>
    <xdr:to>
      <xdr:col>1</xdr:col>
      <xdr:colOff>0</xdr:colOff>
      <xdr:row>25</xdr:row>
      <xdr:rowOff>0</xdr:rowOff>
    </xdr:to>
    <xdr:sp macro="" textlink="">
      <xdr:nvSpPr>
        <xdr:cNvPr id="7" name="Text 1">
          <a:extLst>
            <a:ext uri="{FF2B5EF4-FFF2-40B4-BE49-F238E27FC236}">
              <a16:creationId xmlns:a16="http://schemas.microsoft.com/office/drawing/2014/main" id="{00000000-0008-0000-2800-000007000000}"/>
            </a:ext>
          </a:extLst>
        </xdr:cNvPr>
        <xdr:cNvSpPr txBox="1">
          <a:spLocks noChangeArrowheads="1"/>
        </xdr:cNvSpPr>
      </xdr:nvSpPr>
      <xdr:spPr bwMode="auto">
        <a:xfrm>
          <a:off x="0" y="400050"/>
          <a:ext cx="476250" cy="14001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13</xdr:col>
      <xdr:colOff>0</xdr:colOff>
      <xdr:row>21</xdr:row>
      <xdr:rowOff>0</xdr:rowOff>
    </xdr:from>
    <xdr:to>
      <xdr:col>14</xdr:col>
      <xdr:colOff>0</xdr:colOff>
      <xdr:row>25</xdr:row>
      <xdr:rowOff>0</xdr:rowOff>
    </xdr:to>
    <xdr:sp macro="" textlink="">
      <xdr:nvSpPr>
        <xdr:cNvPr id="9" name="Text 1">
          <a:extLst>
            <a:ext uri="{FF2B5EF4-FFF2-40B4-BE49-F238E27FC236}">
              <a16:creationId xmlns:a16="http://schemas.microsoft.com/office/drawing/2014/main" id="{00000000-0008-0000-2800-000009000000}"/>
            </a:ext>
          </a:extLst>
        </xdr:cNvPr>
        <xdr:cNvSpPr txBox="1">
          <a:spLocks noChangeArrowheads="1"/>
        </xdr:cNvSpPr>
      </xdr:nvSpPr>
      <xdr:spPr bwMode="auto">
        <a:xfrm>
          <a:off x="8572500" y="400050"/>
          <a:ext cx="476250" cy="14001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14</xdr:col>
      <xdr:colOff>1905</xdr:colOff>
      <xdr:row>21</xdr:row>
      <xdr:rowOff>15240</xdr:rowOff>
    </xdr:from>
    <xdr:to>
      <xdr:col>14</xdr:col>
      <xdr:colOff>714375</xdr:colOff>
      <xdr:row>24</xdr:row>
      <xdr:rowOff>26670</xdr:rowOff>
    </xdr:to>
    <xdr:sp macro="" textlink="">
      <xdr:nvSpPr>
        <xdr:cNvPr id="10" name="Text 1">
          <a:extLst>
            <a:ext uri="{FF2B5EF4-FFF2-40B4-BE49-F238E27FC236}">
              <a16:creationId xmlns:a16="http://schemas.microsoft.com/office/drawing/2014/main" id="{3AE89511-9EED-47FB-8029-20C600A9D7F6}"/>
            </a:ext>
          </a:extLst>
        </xdr:cNvPr>
        <xdr:cNvSpPr txBox="1">
          <a:spLocks noChangeArrowheads="1"/>
        </xdr:cNvSpPr>
      </xdr:nvSpPr>
      <xdr:spPr bwMode="auto">
        <a:xfrm>
          <a:off x="10650855" y="4815840"/>
          <a:ext cx="712470" cy="107823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2</a:t>
          </a:r>
        </a:p>
        <a:p>
          <a:pPr algn="ctr" rtl="0">
            <a:lnSpc>
              <a:spcPts val="1100"/>
            </a:lnSpc>
            <a:defRPr sz="1000"/>
          </a:pPr>
          <a:r>
            <a:rPr lang="de-DE" sz="1000" b="0" i="1" u="none" strike="noStrike" baseline="0">
              <a:solidFill>
                <a:srgbClr val="000000"/>
              </a:solidFill>
              <a:latin typeface="Arial"/>
              <a:cs typeface="Arial"/>
            </a:rPr>
            <a:t>Heizöl insgesamt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2900-000002000000}"/>
            </a:ext>
          </a:extLst>
        </xdr:cNvPr>
        <xdr:cNvSpPr txBox="1">
          <a:spLocks noChangeArrowheads="1"/>
        </xdr:cNvSpPr>
      </xdr:nvSpPr>
      <xdr:spPr bwMode="auto">
        <a:xfrm>
          <a:off x="0" y="600075"/>
          <a:ext cx="3190875"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6">
          <a:extLst>
            <a:ext uri="{FF2B5EF4-FFF2-40B4-BE49-F238E27FC236}">
              <a16:creationId xmlns:a16="http://schemas.microsoft.com/office/drawing/2014/main" id="{00000000-0008-0000-0700-000002000000}"/>
            </a:ext>
          </a:extLst>
        </xdr:cNvPr>
        <xdr:cNvSpPr txBox="1">
          <a:spLocks noChangeArrowheads="1"/>
        </xdr:cNvSpPr>
      </xdr:nvSpPr>
      <xdr:spPr bwMode="auto">
        <a:xfrm>
          <a:off x="780097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18872" tIns="105156" rIns="118872" bIns="105156" anchor="ctr" upright="1"/>
        <a:lstStyle/>
        <a:p>
          <a:pPr algn="ctr" rtl="0">
            <a:defRPr sz="1000"/>
          </a:pPr>
          <a:r>
            <a:rPr lang="de-DE" sz="7000" b="1" i="0" u="none" strike="noStrike" baseline="0">
              <a:solidFill>
                <a:srgbClr val="000000"/>
              </a:solidFill>
              <a:latin typeface="Times"/>
              <a:cs typeface="Times"/>
            </a:rPr>
            <a:t>D</a:t>
          </a:r>
        </a:p>
        <a:p>
          <a:pPr algn="ctr" rtl="0">
            <a:defRPr sz="1000"/>
          </a:pPr>
          <a:endParaRPr lang="de-DE" sz="7000" b="1" i="0" u="none" strike="noStrike" baseline="0">
            <a:solidFill>
              <a:srgbClr val="000000"/>
            </a:solidFill>
            <a:latin typeface="Times"/>
            <a:cs typeface="Times"/>
          </a:endParaRPr>
        </a:p>
      </xdr:txBody>
    </xdr:sp>
    <xdr:clientData/>
  </xdr:twoCellAnchor>
  <xdr:twoCellAnchor>
    <xdr:from>
      <xdr:col>0</xdr:col>
      <xdr:colOff>0</xdr:colOff>
      <xdr:row>2</xdr:row>
      <xdr:rowOff>0</xdr:rowOff>
    </xdr:from>
    <xdr:to>
      <xdr:col>1</xdr:col>
      <xdr:colOff>0</xdr:colOff>
      <xdr:row>4</xdr:row>
      <xdr:rowOff>0</xdr:rowOff>
    </xdr:to>
    <xdr:sp macro="" textlink="">
      <xdr:nvSpPr>
        <xdr:cNvPr id="3" name="Text 1">
          <a:extLst>
            <a:ext uri="{FF2B5EF4-FFF2-40B4-BE49-F238E27FC236}">
              <a16:creationId xmlns:a16="http://schemas.microsoft.com/office/drawing/2014/main" id="{00000000-0008-0000-0700-000003000000}"/>
            </a:ext>
          </a:extLst>
        </xdr:cNvPr>
        <xdr:cNvSpPr txBox="1">
          <a:spLocks noChangeArrowheads="1"/>
        </xdr:cNvSpPr>
      </xdr:nvSpPr>
      <xdr:spPr bwMode="auto">
        <a:xfrm>
          <a:off x="0" y="400050"/>
          <a:ext cx="200025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sp macro="" textlink="">
      <xdr:nvSpPr>
        <xdr:cNvPr id="2" name="Text 1">
          <a:extLst>
            <a:ext uri="{FF2B5EF4-FFF2-40B4-BE49-F238E27FC236}">
              <a16:creationId xmlns:a16="http://schemas.microsoft.com/office/drawing/2014/main" id="{00000000-0008-0000-2A00-000002000000}"/>
            </a:ext>
          </a:extLst>
        </xdr:cNvPr>
        <xdr:cNvSpPr txBox="1">
          <a:spLocks noChangeArrowheads="1"/>
        </xdr:cNvSpPr>
      </xdr:nvSpPr>
      <xdr:spPr bwMode="auto">
        <a:xfrm>
          <a:off x="590550" y="200025"/>
          <a:ext cx="7620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Steinkohlen</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A00-000003000000}"/>
            </a:ext>
          </a:extLst>
        </xdr:cNvPr>
        <xdr:cNvSpPr txBox="1">
          <a:spLocks noChangeArrowheads="1"/>
        </xdr:cNvSpPr>
      </xdr:nvSpPr>
      <xdr:spPr bwMode="auto">
        <a:xfrm>
          <a:off x="0" y="20002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xdr:row>
      <xdr:rowOff>0</xdr:rowOff>
    </xdr:from>
    <xdr:to>
      <xdr:col>6</xdr:col>
      <xdr:colOff>0</xdr:colOff>
      <xdr:row>4</xdr:row>
      <xdr:rowOff>0</xdr:rowOff>
    </xdr:to>
    <xdr:sp macro="" textlink="">
      <xdr:nvSpPr>
        <xdr:cNvPr id="4" name="Text 1">
          <a:extLst>
            <a:ext uri="{FF2B5EF4-FFF2-40B4-BE49-F238E27FC236}">
              <a16:creationId xmlns:a16="http://schemas.microsoft.com/office/drawing/2014/main" id="{00000000-0008-0000-2A00-000004000000}"/>
            </a:ext>
          </a:extLst>
        </xdr:cNvPr>
        <xdr:cNvSpPr txBox="1">
          <a:spLocks noChangeArrowheads="1"/>
        </xdr:cNvSpPr>
      </xdr:nvSpPr>
      <xdr:spPr bwMode="auto">
        <a:xfrm>
          <a:off x="3638550" y="200025"/>
          <a:ext cx="7620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Braunkohlen</a:t>
          </a:r>
        </a:p>
      </xdr:txBody>
    </xdr:sp>
    <xdr:clientData/>
  </xdr:twoCellAnchor>
  <xdr:twoCellAnchor>
    <xdr:from>
      <xdr:col>1</xdr:col>
      <xdr:colOff>0</xdr:colOff>
      <xdr:row>2</xdr:row>
      <xdr:rowOff>0</xdr:rowOff>
    </xdr:from>
    <xdr:to>
      <xdr:col>2</xdr:col>
      <xdr:colOff>0</xdr:colOff>
      <xdr:row>4</xdr:row>
      <xdr:rowOff>0</xdr:rowOff>
    </xdr:to>
    <xdr:sp macro="" textlink="">
      <xdr:nvSpPr>
        <xdr:cNvPr id="6" name="Text 1">
          <a:extLst>
            <a:ext uri="{FF2B5EF4-FFF2-40B4-BE49-F238E27FC236}">
              <a16:creationId xmlns:a16="http://schemas.microsoft.com/office/drawing/2014/main" id="{00000000-0008-0000-2A00-000006000000}"/>
            </a:ext>
          </a:extLst>
        </xdr:cNvPr>
        <xdr:cNvSpPr txBox="1">
          <a:spLocks noChangeArrowheads="1"/>
        </xdr:cNvSpPr>
      </xdr:nvSpPr>
      <xdr:spPr bwMode="auto">
        <a:xfrm>
          <a:off x="1181100" y="200025"/>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2</xdr:col>
      <xdr:colOff>0</xdr:colOff>
      <xdr:row>20</xdr:row>
      <xdr:rowOff>0</xdr:rowOff>
    </xdr:from>
    <xdr:to>
      <xdr:col>3</xdr:col>
      <xdr:colOff>0</xdr:colOff>
      <xdr:row>22</xdr:row>
      <xdr:rowOff>0</xdr:rowOff>
    </xdr:to>
    <xdr:sp macro="" textlink="">
      <xdr:nvSpPr>
        <xdr:cNvPr id="7" name="Text 1">
          <a:extLst>
            <a:ext uri="{FF2B5EF4-FFF2-40B4-BE49-F238E27FC236}">
              <a16:creationId xmlns:a16="http://schemas.microsoft.com/office/drawing/2014/main" id="{00000000-0008-0000-2A00-000007000000}"/>
            </a:ext>
          </a:extLst>
        </xdr:cNvPr>
        <xdr:cNvSpPr txBox="1">
          <a:spLocks noChangeArrowheads="1"/>
        </xdr:cNvSpPr>
      </xdr:nvSpPr>
      <xdr:spPr bwMode="auto">
        <a:xfrm>
          <a:off x="14287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Steinkohlen</a:t>
          </a:r>
        </a:p>
      </xdr:txBody>
    </xdr:sp>
    <xdr:clientData/>
  </xdr:twoCellAnchor>
  <xdr:twoCellAnchor>
    <xdr:from>
      <xdr:col>0</xdr:col>
      <xdr:colOff>0</xdr:colOff>
      <xdr:row>20</xdr:row>
      <xdr:rowOff>0</xdr:rowOff>
    </xdr:from>
    <xdr:to>
      <xdr:col>1</xdr:col>
      <xdr:colOff>0</xdr:colOff>
      <xdr:row>23</xdr:row>
      <xdr:rowOff>0</xdr:rowOff>
    </xdr:to>
    <xdr:sp macro="" textlink="">
      <xdr:nvSpPr>
        <xdr:cNvPr id="8" name="Text 1">
          <a:extLst>
            <a:ext uri="{FF2B5EF4-FFF2-40B4-BE49-F238E27FC236}">
              <a16:creationId xmlns:a16="http://schemas.microsoft.com/office/drawing/2014/main" id="{00000000-0008-0000-2A00-000008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20</xdr:row>
      <xdr:rowOff>0</xdr:rowOff>
    </xdr:from>
    <xdr:to>
      <xdr:col>6</xdr:col>
      <xdr:colOff>0</xdr:colOff>
      <xdr:row>22</xdr:row>
      <xdr:rowOff>0</xdr:rowOff>
    </xdr:to>
    <xdr:sp macro="" textlink="">
      <xdr:nvSpPr>
        <xdr:cNvPr id="9" name="Text 1">
          <a:extLst>
            <a:ext uri="{FF2B5EF4-FFF2-40B4-BE49-F238E27FC236}">
              <a16:creationId xmlns:a16="http://schemas.microsoft.com/office/drawing/2014/main" id="{00000000-0008-0000-2A00-000009000000}"/>
            </a:ext>
          </a:extLst>
        </xdr:cNvPr>
        <xdr:cNvSpPr txBox="1">
          <a:spLocks noChangeArrowheads="1"/>
        </xdr:cNvSpPr>
      </xdr:nvSpPr>
      <xdr:spPr bwMode="auto">
        <a:xfrm>
          <a:off x="42862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Braunkohlen</a:t>
          </a:r>
        </a:p>
      </xdr:txBody>
    </xdr:sp>
    <xdr:clientData/>
  </xdr:twoCellAnchor>
  <xdr:twoCellAnchor>
    <xdr:from>
      <xdr:col>1</xdr:col>
      <xdr:colOff>0</xdr:colOff>
      <xdr:row>20</xdr:row>
      <xdr:rowOff>0</xdr:rowOff>
    </xdr:from>
    <xdr:to>
      <xdr:col>2</xdr:col>
      <xdr:colOff>0</xdr:colOff>
      <xdr:row>22</xdr:row>
      <xdr:rowOff>0</xdr:rowOff>
    </xdr:to>
    <xdr:sp macro="" textlink="">
      <xdr:nvSpPr>
        <xdr:cNvPr id="10" name="Text 1">
          <a:extLst>
            <a:ext uri="{FF2B5EF4-FFF2-40B4-BE49-F238E27FC236}">
              <a16:creationId xmlns:a16="http://schemas.microsoft.com/office/drawing/2014/main" id="{00000000-0008-0000-2A00-00000A000000}"/>
            </a:ext>
          </a:extLst>
        </xdr:cNvPr>
        <xdr:cNvSpPr txBox="1">
          <a:spLocks noChangeArrowheads="1"/>
        </xdr:cNvSpPr>
      </xdr:nvSpPr>
      <xdr:spPr bwMode="auto">
        <a:xfrm>
          <a:off x="4762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sp macro="" textlink="">
      <xdr:nvSpPr>
        <xdr:cNvPr id="2" name="Text 1">
          <a:extLst>
            <a:ext uri="{FF2B5EF4-FFF2-40B4-BE49-F238E27FC236}">
              <a16:creationId xmlns:a16="http://schemas.microsoft.com/office/drawing/2014/main" id="{00000000-0008-0000-2B00-000002000000}"/>
            </a:ext>
          </a:extLst>
        </xdr:cNvPr>
        <xdr:cNvSpPr txBox="1">
          <a:spLocks noChangeArrowheads="1"/>
        </xdr:cNvSpPr>
      </xdr:nvSpPr>
      <xdr:spPr bwMode="auto">
        <a:xfrm>
          <a:off x="144780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Elektrizitäts- und Heizwerke</a:t>
          </a:r>
          <a:r>
            <a:rPr lang="de-DE" sz="1000" b="0" i="1" u="none" strike="noStrike" baseline="30000">
              <a:solidFill>
                <a:srgbClr val="000000"/>
              </a:solidFill>
              <a:latin typeface="Arial"/>
              <a:cs typeface="Arial"/>
            </a:rPr>
            <a:t>1)</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B00-000003000000}"/>
            </a:ext>
          </a:extLst>
        </xdr:cNvPr>
        <xdr:cNvSpPr txBox="1">
          <a:spLocks noChangeArrowheads="1"/>
        </xdr:cNvSpPr>
      </xdr:nvSpPr>
      <xdr:spPr bwMode="auto">
        <a:xfrm>
          <a:off x="0" y="20002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xdr:row>
      <xdr:rowOff>0</xdr:rowOff>
    </xdr:from>
    <xdr:to>
      <xdr:col>6</xdr:col>
      <xdr:colOff>0</xdr:colOff>
      <xdr:row>4</xdr:row>
      <xdr:rowOff>0</xdr:rowOff>
    </xdr:to>
    <xdr:sp macro="" textlink="">
      <xdr:nvSpPr>
        <xdr:cNvPr id="4" name="Text 1">
          <a:extLst>
            <a:ext uri="{FF2B5EF4-FFF2-40B4-BE49-F238E27FC236}">
              <a16:creationId xmlns:a16="http://schemas.microsoft.com/office/drawing/2014/main" id="{00000000-0008-0000-2B00-000004000000}"/>
            </a:ext>
          </a:extLst>
        </xdr:cNvPr>
        <xdr:cNvSpPr txBox="1">
          <a:spLocks noChangeArrowheads="1"/>
        </xdr:cNvSpPr>
      </xdr:nvSpPr>
      <xdr:spPr bwMode="auto">
        <a:xfrm>
          <a:off x="401955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Verarbeiten-des Gewerbe</a:t>
          </a:r>
        </a:p>
      </xdr:txBody>
    </xdr:sp>
    <xdr:clientData/>
  </xdr:twoCellAnchor>
  <xdr:twoCellAnchor>
    <xdr:from>
      <xdr:col>1</xdr:col>
      <xdr:colOff>0</xdr:colOff>
      <xdr:row>2</xdr:row>
      <xdr:rowOff>0</xdr:rowOff>
    </xdr:from>
    <xdr:to>
      <xdr:col>2</xdr:col>
      <xdr:colOff>0</xdr:colOff>
      <xdr:row>4</xdr:row>
      <xdr:rowOff>0</xdr:rowOff>
    </xdr:to>
    <xdr:sp macro="" textlink="">
      <xdr:nvSpPr>
        <xdr:cNvPr id="5" name="Text 1">
          <a:extLst>
            <a:ext uri="{FF2B5EF4-FFF2-40B4-BE49-F238E27FC236}">
              <a16:creationId xmlns:a16="http://schemas.microsoft.com/office/drawing/2014/main" id="{00000000-0008-0000-2B00-000005000000}"/>
            </a:ext>
          </a:extLst>
        </xdr:cNvPr>
        <xdr:cNvSpPr txBox="1">
          <a:spLocks noChangeArrowheads="1"/>
        </xdr:cNvSpPr>
      </xdr:nvSpPr>
      <xdr:spPr bwMode="auto">
        <a:xfrm>
          <a:off x="59055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a:t>
          </a:r>
        </a:p>
      </xdr:txBody>
    </xdr:sp>
    <xdr:clientData/>
  </xdr:twoCellAnchor>
  <xdr:twoCellAnchor>
    <xdr:from>
      <xdr:col>8</xdr:col>
      <xdr:colOff>0</xdr:colOff>
      <xdr:row>2</xdr:row>
      <xdr:rowOff>0</xdr:rowOff>
    </xdr:from>
    <xdr:to>
      <xdr:col>9</xdr:col>
      <xdr:colOff>0</xdr:colOff>
      <xdr:row>4</xdr:row>
      <xdr:rowOff>0</xdr:rowOff>
    </xdr:to>
    <xdr:sp macro="" textlink="">
      <xdr:nvSpPr>
        <xdr:cNvPr id="6" name="Text 1">
          <a:extLst>
            <a:ext uri="{FF2B5EF4-FFF2-40B4-BE49-F238E27FC236}">
              <a16:creationId xmlns:a16="http://schemas.microsoft.com/office/drawing/2014/main" id="{00000000-0008-0000-2B00-000006000000}"/>
            </a:ext>
          </a:extLst>
        </xdr:cNvPr>
        <xdr:cNvSpPr txBox="1">
          <a:spLocks noChangeArrowheads="1"/>
        </xdr:cNvSpPr>
      </xdr:nvSpPr>
      <xdr:spPr bwMode="auto">
        <a:xfrm>
          <a:off x="401955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Haushalte und sonstige Verbraucher</a:t>
          </a:r>
        </a:p>
      </xdr:txBody>
    </xdr:sp>
    <xdr:clientData/>
  </xdr:twoCellAnchor>
  <xdr:twoCellAnchor>
    <xdr:from>
      <xdr:col>2</xdr:col>
      <xdr:colOff>0</xdr:colOff>
      <xdr:row>29</xdr:row>
      <xdr:rowOff>0</xdr:rowOff>
    </xdr:from>
    <xdr:to>
      <xdr:col>3</xdr:col>
      <xdr:colOff>0</xdr:colOff>
      <xdr:row>31</xdr:row>
      <xdr:rowOff>0</xdr:rowOff>
    </xdr:to>
    <xdr:sp macro="" textlink="">
      <xdr:nvSpPr>
        <xdr:cNvPr id="7" name="Text 1">
          <a:extLst>
            <a:ext uri="{FF2B5EF4-FFF2-40B4-BE49-F238E27FC236}">
              <a16:creationId xmlns:a16="http://schemas.microsoft.com/office/drawing/2014/main" id="{00000000-0008-0000-2B00-000007000000}"/>
            </a:ext>
          </a:extLst>
        </xdr:cNvPr>
        <xdr:cNvSpPr txBox="1">
          <a:spLocks noChangeArrowheads="1"/>
        </xdr:cNvSpPr>
      </xdr:nvSpPr>
      <xdr:spPr bwMode="auto">
        <a:xfrm>
          <a:off x="1238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Elektrizitäts- und Heizwerke</a:t>
          </a:r>
          <a:endParaRPr lang="de-DE" sz="1000" b="0" i="1" u="none" strike="noStrike" baseline="30000">
            <a:solidFill>
              <a:srgbClr val="000000"/>
            </a:solidFill>
            <a:latin typeface="Arial"/>
            <a:cs typeface="Arial"/>
          </a:endParaRPr>
        </a:p>
      </xdr:txBody>
    </xdr:sp>
    <xdr:clientData/>
  </xdr:twoCellAnchor>
  <xdr:twoCellAnchor>
    <xdr:from>
      <xdr:col>0</xdr:col>
      <xdr:colOff>0</xdr:colOff>
      <xdr:row>29</xdr:row>
      <xdr:rowOff>0</xdr:rowOff>
    </xdr:from>
    <xdr:to>
      <xdr:col>1</xdr:col>
      <xdr:colOff>0</xdr:colOff>
      <xdr:row>32</xdr:row>
      <xdr:rowOff>0</xdr:rowOff>
    </xdr:to>
    <xdr:sp macro="" textlink="">
      <xdr:nvSpPr>
        <xdr:cNvPr id="8" name="Text 1">
          <a:extLst>
            <a:ext uri="{FF2B5EF4-FFF2-40B4-BE49-F238E27FC236}">
              <a16:creationId xmlns:a16="http://schemas.microsoft.com/office/drawing/2014/main" id="{00000000-0008-0000-2B00-000008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29</xdr:row>
      <xdr:rowOff>0</xdr:rowOff>
    </xdr:from>
    <xdr:to>
      <xdr:col>6</xdr:col>
      <xdr:colOff>0</xdr:colOff>
      <xdr:row>31</xdr:row>
      <xdr:rowOff>0</xdr:rowOff>
    </xdr:to>
    <xdr:sp macro="" textlink="">
      <xdr:nvSpPr>
        <xdr:cNvPr id="9" name="Text 1">
          <a:extLst>
            <a:ext uri="{FF2B5EF4-FFF2-40B4-BE49-F238E27FC236}">
              <a16:creationId xmlns:a16="http://schemas.microsoft.com/office/drawing/2014/main" id="{00000000-0008-0000-2B00-000009000000}"/>
            </a:ext>
          </a:extLst>
        </xdr:cNvPr>
        <xdr:cNvSpPr txBox="1">
          <a:spLocks noChangeArrowheads="1"/>
        </xdr:cNvSpPr>
      </xdr:nvSpPr>
      <xdr:spPr bwMode="auto">
        <a:xfrm>
          <a:off x="3524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Verarbeiten-des Gewerbe</a:t>
          </a:r>
        </a:p>
      </xdr:txBody>
    </xdr:sp>
    <xdr:clientData/>
  </xdr:twoCellAnchor>
  <xdr:twoCellAnchor>
    <xdr:from>
      <xdr:col>1</xdr:col>
      <xdr:colOff>0</xdr:colOff>
      <xdr:row>29</xdr:row>
      <xdr:rowOff>0</xdr:rowOff>
    </xdr:from>
    <xdr:to>
      <xdr:col>2</xdr:col>
      <xdr:colOff>0</xdr:colOff>
      <xdr:row>31</xdr:row>
      <xdr:rowOff>0</xdr:rowOff>
    </xdr:to>
    <xdr:sp macro="" textlink="">
      <xdr:nvSpPr>
        <xdr:cNvPr id="10" name="Text 1">
          <a:extLst>
            <a:ext uri="{FF2B5EF4-FFF2-40B4-BE49-F238E27FC236}">
              <a16:creationId xmlns:a16="http://schemas.microsoft.com/office/drawing/2014/main" id="{00000000-0008-0000-2B00-00000A000000}"/>
            </a:ext>
          </a:extLst>
        </xdr:cNvPr>
        <xdr:cNvSpPr txBox="1">
          <a:spLocks noChangeArrowheads="1"/>
        </xdr:cNvSpPr>
      </xdr:nvSpPr>
      <xdr:spPr bwMode="auto">
        <a:xfrm>
          <a:off x="476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endParaRPr lang="de-DE" sz="1000" b="0" i="1" u="none" strike="noStrike" baseline="30000">
            <a:solidFill>
              <a:srgbClr val="000000"/>
            </a:solidFill>
            <a:latin typeface="Arial"/>
            <a:cs typeface="Arial"/>
          </a:endParaRPr>
        </a:p>
      </xdr:txBody>
    </xdr:sp>
    <xdr:clientData/>
  </xdr:twoCellAnchor>
  <xdr:twoCellAnchor>
    <xdr:from>
      <xdr:col>8</xdr:col>
      <xdr:colOff>0</xdr:colOff>
      <xdr:row>29</xdr:row>
      <xdr:rowOff>0</xdr:rowOff>
    </xdr:from>
    <xdr:to>
      <xdr:col>9</xdr:col>
      <xdr:colOff>0</xdr:colOff>
      <xdr:row>31</xdr:row>
      <xdr:rowOff>0</xdr:rowOff>
    </xdr:to>
    <xdr:sp macro="" textlink="">
      <xdr:nvSpPr>
        <xdr:cNvPr id="11" name="Text 1">
          <a:extLst>
            <a:ext uri="{FF2B5EF4-FFF2-40B4-BE49-F238E27FC236}">
              <a16:creationId xmlns:a16="http://schemas.microsoft.com/office/drawing/2014/main" id="{00000000-0008-0000-2B00-00000B000000}"/>
            </a:ext>
          </a:extLst>
        </xdr:cNvPr>
        <xdr:cNvSpPr txBox="1">
          <a:spLocks noChangeArrowheads="1"/>
        </xdr:cNvSpPr>
      </xdr:nvSpPr>
      <xdr:spPr bwMode="auto">
        <a:xfrm>
          <a:off x="5810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Haushalte und sonstige Verbraucher</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5" name="Text 1">
          <a:extLst>
            <a:ext uri="{FF2B5EF4-FFF2-40B4-BE49-F238E27FC236}">
              <a16:creationId xmlns:a16="http://schemas.microsoft.com/office/drawing/2014/main" id="{00000000-0008-0000-0B00-000005000000}"/>
            </a:ext>
          </a:extLst>
        </xdr:cNvPr>
        <xdr:cNvSpPr txBox="1">
          <a:spLocks noChangeArrowheads="1"/>
        </xdr:cNvSpPr>
      </xdr:nvSpPr>
      <xdr:spPr bwMode="auto">
        <a:xfrm>
          <a:off x="0" y="400050"/>
          <a:ext cx="1990725"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3" name="Text 1">
          <a:extLst>
            <a:ext uri="{FF2B5EF4-FFF2-40B4-BE49-F238E27FC236}">
              <a16:creationId xmlns:a16="http://schemas.microsoft.com/office/drawing/2014/main" id="{00000000-0008-0000-0C00-000003000000}"/>
            </a:ext>
          </a:extLst>
        </xdr:cNvPr>
        <xdr:cNvSpPr txBox="1">
          <a:spLocks noChangeArrowheads="1"/>
        </xdr:cNvSpPr>
      </xdr:nvSpPr>
      <xdr:spPr bwMode="auto">
        <a:xfrm>
          <a:off x="552450" y="400050"/>
          <a:ext cx="100965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erneuerbare Energieträger</a:t>
          </a:r>
        </a:p>
      </xdr:txBody>
    </xdr:sp>
    <xdr:clientData/>
  </xdr:twoCellAnchor>
  <xdr:twoCellAnchor>
    <xdr:from>
      <xdr:col>0</xdr:col>
      <xdr:colOff>0</xdr:colOff>
      <xdr:row>2</xdr:row>
      <xdr:rowOff>0</xdr:rowOff>
    </xdr:from>
    <xdr:to>
      <xdr:col>1</xdr:col>
      <xdr:colOff>0</xdr:colOff>
      <xdr:row>5</xdr:row>
      <xdr:rowOff>0</xdr:rowOff>
    </xdr:to>
    <xdr:sp macro="" textlink="">
      <xdr:nvSpPr>
        <xdr:cNvPr id="4" name="Text 1">
          <a:extLst>
            <a:ext uri="{FF2B5EF4-FFF2-40B4-BE49-F238E27FC236}">
              <a16:creationId xmlns:a16="http://schemas.microsoft.com/office/drawing/2014/main" id="{00000000-0008-0000-0C00-000004000000}"/>
            </a:ext>
          </a:extLst>
        </xdr:cNvPr>
        <xdr:cNvSpPr txBox="1">
          <a:spLocks noChangeArrowheads="1"/>
        </xdr:cNvSpPr>
      </xdr:nvSpPr>
      <xdr:spPr bwMode="auto">
        <a:xfrm>
          <a:off x="0" y="400050"/>
          <a:ext cx="5524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27</xdr:row>
      <xdr:rowOff>0</xdr:rowOff>
    </xdr:from>
    <xdr:to>
      <xdr:col>2</xdr:col>
      <xdr:colOff>0</xdr:colOff>
      <xdr:row>29</xdr:row>
      <xdr:rowOff>0</xdr:rowOff>
    </xdr:to>
    <xdr:sp macro="" textlink="">
      <xdr:nvSpPr>
        <xdr:cNvPr id="5" name="Text 1">
          <a:extLst>
            <a:ext uri="{FF2B5EF4-FFF2-40B4-BE49-F238E27FC236}">
              <a16:creationId xmlns:a16="http://schemas.microsoft.com/office/drawing/2014/main" id="{00000000-0008-0000-0C00-000005000000}"/>
            </a:ext>
          </a:extLst>
        </xdr:cNvPr>
        <xdr:cNvSpPr txBox="1">
          <a:spLocks noChangeArrowheads="1"/>
        </xdr:cNvSpPr>
      </xdr:nvSpPr>
      <xdr:spPr bwMode="auto">
        <a:xfrm>
          <a:off x="476250" y="400050"/>
          <a:ext cx="1143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erneuerbare Energieträger</a:t>
          </a:r>
        </a:p>
      </xdr:txBody>
    </xdr:sp>
    <xdr:clientData/>
  </xdr:twoCellAnchor>
  <xdr:twoCellAnchor>
    <xdr:from>
      <xdr:col>0</xdr:col>
      <xdr:colOff>0</xdr:colOff>
      <xdr:row>27</xdr:row>
      <xdr:rowOff>0</xdr:rowOff>
    </xdr:from>
    <xdr:to>
      <xdr:col>1</xdr:col>
      <xdr:colOff>0</xdr:colOff>
      <xdr:row>30</xdr:row>
      <xdr:rowOff>0</xdr:rowOff>
    </xdr:to>
    <xdr:sp macro="" textlink="">
      <xdr:nvSpPr>
        <xdr:cNvPr id="6" name="Text 1">
          <a:extLst>
            <a:ext uri="{FF2B5EF4-FFF2-40B4-BE49-F238E27FC236}">
              <a16:creationId xmlns:a16="http://schemas.microsoft.com/office/drawing/2014/main" id="{00000000-0008-0000-0C00-000006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0</xdr:row>
      <xdr:rowOff>0</xdr:rowOff>
    </xdr:to>
    <xdr:sp macro="" textlink="">
      <xdr:nvSpPr>
        <xdr:cNvPr id="2" name="Text 3">
          <a:extLst>
            <a:ext uri="{FF2B5EF4-FFF2-40B4-BE49-F238E27FC236}">
              <a16:creationId xmlns:a16="http://schemas.microsoft.com/office/drawing/2014/main" id="{00000000-0008-0000-0D00-000002000000}"/>
            </a:ext>
          </a:extLst>
        </xdr:cNvPr>
        <xdr:cNvSpPr txBox="1">
          <a:spLocks noChangeArrowheads="1"/>
        </xdr:cNvSpPr>
      </xdr:nvSpPr>
      <xdr:spPr bwMode="auto">
        <a:xfrm>
          <a:off x="2286000" y="0"/>
          <a:ext cx="15240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de-DE" sz="1200" b="0" i="1" u="none" strike="noStrike" baseline="0">
              <a:solidFill>
                <a:srgbClr val="000000"/>
              </a:solidFill>
              <a:latin typeface="Times New Roman"/>
              <a:cs typeface="Times New Roman"/>
            </a:rPr>
            <a:t>Verbrauch</a:t>
          </a:r>
        </a:p>
      </xdr:txBody>
    </xdr:sp>
    <xdr:clientData/>
  </xdr:twoCellAnchor>
  <xdr:twoCellAnchor>
    <xdr:from>
      <xdr:col>1</xdr:col>
      <xdr:colOff>0</xdr:colOff>
      <xdr:row>0</xdr:row>
      <xdr:rowOff>0</xdr:rowOff>
    </xdr:from>
    <xdr:to>
      <xdr:col>1</xdr:col>
      <xdr:colOff>0</xdr:colOff>
      <xdr:row>0</xdr:row>
      <xdr:rowOff>0</xdr:rowOff>
    </xdr:to>
    <xdr:sp macro="" textlink="">
      <xdr:nvSpPr>
        <xdr:cNvPr id="6" name="Text 13">
          <a:extLst>
            <a:ext uri="{FF2B5EF4-FFF2-40B4-BE49-F238E27FC236}">
              <a16:creationId xmlns:a16="http://schemas.microsoft.com/office/drawing/2014/main" id="{00000000-0008-0000-0D00-000006000000}"/>
            </a:ext>
          </a:extLst>
        </xdr:cNvPr>
        <xdr:cNvSpPr txBox="1">
          <a:spLocks noChangeArrowheads="1"/>
        </xdr:cNvSpPr>
      </xdr:nvSpPr>
      <xdr:spPr bwMode="auto">
        <a:xfrm>
          <a:off x="1933575" y="0"/>
          <a:ext cx="1428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Times New Roman"/>
              <a:cs typeface="Times New Roman"/>
            </a:rPr>
            <a:t>4</a:t>
          </a:r>
        </a:p>
      </xdr:txBody>
    </xdr:sp>
    <xdr:clientData/>
  </xdr:twoCellAnchor>
  <xdr:twoCellAnchor>
    <xdr:from>
      <xdr:col>2</xdr:col>
      <xdr:colOff>9525</xdr:colOff>
      <xdr:row>0</xdr:row>
      <xdr:rowOff>0</xdr:rowOff>
    </xdr:from>
    <xdr:to>
      <xdr:col>2</xdr:col>
      <xdr:colOff>1038225</xdr:colOff>
      <xdr:row>0</xdr:row>
      <xdr:rowOff>0</xdr:rowOff>
    </xdr:to>
    <xdr:sp macro="" textlink="">
      <xdr:nvSpPr>
        <xdr:cNvPr id="7" name="Text 15">
          <a:extLst>
            <a:ext uri="{FF2B5EF4-FFF2-40B4-BE49-F238E27FC236}">
              <a16:creationId xmlns:a16="http://schemas.microsoft.com/office/drawing/2014/main" id="{00000000-0008-0000-0D00-000007000000}"/>
            </a:ext>
          </a:extLst>
        </xdr:cNvPr>
        <xdr:cNvSpPr txBox="1">
          <a:spLocks noChangeArrowheads="1"/>
        </xdr:cNvSpPr>
      </xdr:nvSpPr>
      <xdr:spPr bwMode="auto">
        <a:xfrm>
          <a:off x="3819525" y="0"/>
          <a:ext cx="7524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de-DE" sz="1200" b="0" i="1" u="none" strike="noStrike" baseline="0">
              <a:solidFill>
                <a:srgbClr val="000000"/>
              </a:solidFill>
              <a:latin typeface="Times New Roman"/>
              <a:cs typeface="Times New Roman"/>
            </a:rPr>
            <a:t>Anteil am PEV</a:t>
          </a:r>
        </a:p>
        <a:p>
          <a:pPr algn="ctr" rtl="0">
            <a:defRPr sz="1000"/>
          </a:pPr>
          <a:r>
            <a:rPr lang="de-DE" sz="1200" b="0" i="1" u="none" strike="noStrike" baseline="0">
              <a:solidFill>
                <a:srgbClr val="000000"/>
              </a:solidFill>
              <a:latin typeface="Times New Roman"/>
              <a:cs typeface="Times New Roman"/>
            </a:rPr>
            <a:t>bei den erneuer-</a:t>
          </a:r>
        </a:p>
        <a:p>
          <a:pPr algn="ctr" rtl="0">
            <a:defRPr sz="1000"/>
          </a:pPr>
          <a:r>
            <a:rPr lang="de-DE" sz="1200" b="0" i="1" u="none" strike="noStrike" baseline="0">
              <a:solidFill>
                <a:srgbClr val="000000"/>
              </a:solidFill>
              <a:latin typeface="Times New Roman"/>
              <a:cs typeface="Times New Roman"/>
            </a:rPr>
            <a:t>baren Energien</a:t>
          </a:r>
        </a:p>
      </xdr:txBody>
    </xdr:sp>
    <xdr:clientData/>
  </xdr:twoCellAnchor>
  <xdr:twoCellAnchor>
    <xdr:from>
      <xdr:col>0</xdr:col>
      <xdr:colOff>0</xdr:colOff>
      <xdr:row>2</xdr:row>
      <xdr:rowOff>0</xdr:rowOff>
    </xdr:from>
    <xdr:to>
      <xdr:col>1</xdr:col>
      <xdr:colOff>0</xdr:colOff>
      <xdr:row>4</xdr:row>
      <xdr:rowOff>0</xdr:rowOff>
    </xdr:to>
    <xdr:sp macro="" textlink="">
      <xdr:nvSpPr>
        <xdr:cNvPr id="8" name="Text 1">
          <a:extLst>
            <a:ext uri="{FF2B5EF4-FFF2-40B4-BE49-F238E27FC236}">
              <a16:creationId xmlns:a16="http://schemas.microsoft.com/office/drawing/2014/main" id="{00000000-0008-0000-0D00-000008000000}"/>
            </a:ext>
          </a:extLst>
        </xdr:cNvPr>
        <xdr:cNvSpPr txBox="1">
          <a:spLocks noChangeArrowheads="1"/>
        </xdr:cNvSpPr>
      </xdr:nvSpPr>
      <xdr:spPr bwMode="auto">
        <a:xfrm>
          <a:off x="0" y="400050"/>
          <a:ext cx="2286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6</xdr:row>
      <xdr:rowOff>0</xdr:rowOff>
    </xdr:to>
    <xdr:sp macro="" textlink="">
      <xdr:nvSpPr>
        <xdr:cNvPr id="2" name="Text 1">
          <a:extLst>
            <a:ext uri="{FF2B5EF4-FFF2-40B4-BE49-F238E27FC236}">
              <a16:creationId xmlns:a16="http://schemas.microsoft.com/office/drawing/2014/main" id="{00000000-0008-0000-0800-000002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6">
          <a:extLst>
            <a:ext uri="{FF2B5EF4-FFF2-40B4-BE49-F238E27FC236}">
              <a16:creationId xmlns:a16="http://schemas.microsoft.com/office/drawing/2014/main" id="{00000000-0008-0000-0900-000002000000}"/>
            </a:ext>
          </a:extLst>
        </xdr:cNvPr>
        <xdr:cNvSpPr txBox="1">
          <a:spLocks noChangeArrowheads="1"/>
        </xdr:cNvSpPr>
      </xdr:nvSpPr>
      <xdr:spPr bwMode="auto">
        <a:xfrm>
          <a:off x="780097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18872" tIns="105156" rIns="118872" bIns="105156" anchor="ctr" upright="1"/>
        <a:lstStyle/>
        <a:p>
          <a:pPr algn="ctr" rtl="0">
            <a:defRPr sz="1000"/>
          </a:pPr>
          <a:r>
            <a:rPr lang="de-DE" sz="7000" b="1" i="0" u="none" strike="noStrike" baseline="0">
              <a:solidFill>
                <a:srgbClr val="000000"/>
              </a:solidFill>
              <a:latin typeface="Times"/>
              <a:cs typeface="Times"/>
            </a:rPr>
            <a:t>D</a:t>
          </a:r>
        </a:p>
        <a:p>
          <a:pPr algn="ctr" rtl="0">
            <a:defRPr sz="1000"/>
          </a:pPr>
          <a:endParaRPr lang="de-DE" sz="7000" b="1" i="0" u="none" strike="noStrike" baseline="0">
            <a:solidFill>
              <a:srgbClr val="000000"/>
            </a:solidFill>
            <a:latin typeface="Times"/>
            <a:cs typeface="Times"/>
          </a:endParaRPr>
        </a:p>
      </xdr:txBody>
    </xdr:sp>
    <xdr:clientData/>
  </xdr:twoCellAnchor>
  <xdr:twoCellAnchor>
    <xdr:from>
      <xdr:col>1</xdr:col>
      <xdr:colOff>0</xdr:colOff>
      <xdr:row>2</xdr:row>
      <xdr:rowOff>0</xdr:rowOff>
    </xdr:from>
    <xdr:to>
      <xdr:col>2</xdr:col>
      <xdr:colOff>0</xdr:colOff>
      <xdr:row>4</xdr:row>
      <xdr:rowOff>0</xdr:rowOff>
    </xdr:to>
    <xdr:sp macro="" textlink="">
      <xdr:nvSpPr>
        <xdr:cNvPr id="3" name="Text 1">
          <a:extLst>
            <a:ext uri="{FF2B5EF4-FFF2-40B4-BE49-F238E27FC236}">
              <a16:creationId xmlns:a16="http://schemas.microsoft.com/office/drawing/2014/main" id="{00000000-0008-0000-0900-000003000000}"/>
            </a:ext>
          </a:extLst>
        </xdr:cNvPr>
        <xdr:cNvSpPr txBox="1">
          <a:spLocks noChangeArrowheads="1"/>
        </xdr:cNvSpPr>
      </xdr:nvSpPr>
      <xdr:spPr bwMode="auto">
        <a:xfrm>
          <a:off x="952500" y="400050"/>
          <a:ext cx="342900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2</xdr:row>
      <xdr:rowOff>0</xdr:rowOff>
    </xdr:from>
    <xdr:to>
      <xdr:col>1</xdr:col>
      <xdr:colOff>0</xdr:colOff>
      <xdr:row>4</xdr:row>
      <xdr:rowOff>0</xdr:rowOff>
    </xdr:to>
    <xdr:sp macro="" textlink="">
      <xdr:nvSpPr>
        <xdr:cNvPr id="4" name="Text 1">
          <a:extLst>
            <a:ext uri="{FF2B5EF4-FFF2-40B4-BE49-F238E27FC236}">
              <a16:creationId xmlns:a16="http://schemas.microsoft.com/office/drawing/2014/main" id="{00000000-0008-0000-0900-000004000000}"/>
            </a:ext>
          </a:extLst>
        </xdr:cNvPr>
        <xdr:cNvSpPr txBox="1">
          <a:spLocks noChangeArrowheads="1"/>
        </xdr:cNvSpPr>
      </xdr:nvSpPr>
      <xdr:spPr bwMode="auto">
        <a:xfrm>
          <a:off x="0" y="400050"/>
          <a:ext cx="95250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Lfd. Nr.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0A00-000002000000}"/>
            </a:ext>
          </a:extLst>
        </xdr:cNvPr>
        <xdr:cNvSpPr txBox="1">
          <a:spLocks noChangeArrowheads="1"/>
        </xdr:cNvSpPr>
      </xdr:nvSpPr>
      <xdr:spPr bwMode="auto">
        <a:xfrm>
          <a:off x="9525" y="504825"/>
          <a:ext cx="3038475" cy="4857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0E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0E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27</xdr:row>
      <xdr:rowOff>0</xdr:rowOff>
    </xdr:from>
    <xdr:to>
      <xdr:col>2</xdr:col>
      <xdr:colOff>0</xdr:colOff>
      <xdr:row>29</xdr:row>
      <xdr:rowOff>0</xdr:rowOff>
    </xdr:to>
    <xdr:sp macro="" textlink="">
      <xdr:nvSpPr>
        <xdr:cNvPr id="8" name="Text 1">
          <a:extLst>
            <a:ext uri="{FF2B5EF4-FFF2-40B4-BE49-F238E27FC236}">
              <a16:creationId xmlns:a16="http://schemas.microsoft.com/office/drawing/2014/main" id="{00000000-0008-0000-0E00-000008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a:t>
          </a:r>
        </a:p>
      </xdr:txBody>
    </xdr:sp>
    <xdr:clientData/>
  </xdr:twoCellAnchor>
  <xdr:twoCellAnchor>
    <xdr:from>
      <xdr:col>0</xdr:col>
      <xdr:colOff>0</xdr:colOff>
      <xdr:row>27</xdr:row>
      <xdr:rowOff>0</xdr:rowOff>
    </xdr:from>
    <xdr:to>
      <xdr:col>1</xdr:col>
      <xdr:colOff>0</xdr:colOff>
      <xdr:row>30</xdr:row>
      <xdr:rowOff>0</xdr:rowOff>
    </xdr:to>
    <xdr:sp macro="" textlink="">
      <xdr:nvSpPr>
        <xdr:cNvPr id="9" name="Text 1">
          <a:extLst>
            <a:ext uri="{FF2B5EF4-FFF2-40B4-BE49-F238E27FC236}">
              <a16:creationId xmlns:a16="http://schemas.microsoft.com/office/drawing/2014/main" id="{00000000-0008-0000-0E00-000009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54</xdr:row>
      <xdr:rowOff>0</xdr:rowOff>
    </xdr:from>
    <xdr:to>
      <xdr:col>2</xdr:col>
      <xdr:colOff>0</xdr:colOff>
      <xdr:row>56</xdr:row>
      <xdr:rowOff>0</xdr:rowOff>
    </xdr:to>
    <xdr:sp macro="" textlink="">
      <xdr:nvSpPr>
        <xdr:cNvPr id="14" name="Text 1">
          <a:extLst>
            <a:ext uri="{FF2B5EF4-FFF2-40B4-BE49-F238E27FC236}">
              <a16:creationId xmlns:a16="http://schemas.microsoft.com/office/drawing/2014/main" id="{00000000-0008-0000-0E00-00000E000000}"/>
            </a:ext>
          </a:extLst>
        </xdr:cNvPr>
        <xdr:cNvSpPr txBox="1">
          <a:spLocks noChangeArrowheads="1"/>
        </xdr:cNvSpPr>
      </xdr:nvSpPr>
      <xdr:spPr bwMode="auto">
        <a:xfrm>
          <a:off x="476250" y="880110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54</xdr:row>
      <xdr:rowOff>0</xdr:rowOff>
    </xdr:from>
    <xdr:to>
      <xdr:col>1</xdr:col>
      <xdr:colOff>0</xdr:colOff>
      <xdr:row>57</xdr:row>
      <xdr:rowOff>0</xdr:rowOff>
    </xdr:to>
    <xdr:sp macro="" textlink="">
      <xdr:nvSpPr>
        <xdr:cNvPr id="15" name="Text 1">
          <a:extLst>
            <a:ext uri="{FF2B5EF4-FFF2-40B4-BE49-F238E27FC236}">
              <a16:creationId xmlns:a16="http://schemas.microsoft.com/office/drawing/2014/main" id="{00000000-0008-0000-0E00-00000F000000}"/>
            </a:ext>
          </a:extLst>
        </xdr:cNvPr>
        <xdr:cNvSpPr txBox="1">
          <a:spLocks noChangeArrowheads="1"/>
        </xdr:cNvSpPr>
      </xdr:nvSpPr>
      <xdr:spPr bwMode="auto">
        <a:xfrm>
          <a:off x="0" y="88011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1</xdr:rowOff>
    </xdr:to>
    <xdr:sp macro="" textlink="">
      <xdr:nvSpPr>
        <xdr:cNvPr id="2" name="Text 1">
          <a:extLst>
            <a:ext uri="{FF2B5EF4-FFF2-40B4-BE49-F238E27FC236}">
              <a16:creationId xmlns:a16="http://schemas.microsoft.com/office/drawing/2014/main" id="{00000000-0008-0000-0F00-000002000000}"/>
            </a:ext>
          </a:extLst>
        </xdr:cNvPr>
        <xdr:cNvSpPr txBox="1">
          <a:spLocks noChangeArrowheads="1"/>
        </xdr:cNvSpPr>
      </xdr:nvSpPr>
      <xdr:spPr bwMode="auto">
        <a:xfrm>
          <a:off x="0" y="400050"/>
          <a:ext cx="762000" cy="4000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30</xdr:row>
      <xdr:rowOff>0</xdr:rowOff>
    </xdr:from>
    <xdr:to>
      <xdr:col>1</xdr:col>
      <xdr:colOff>0</xdr:colOff>
      <xdr:row>32</xdr:row>
      <xdr:rowOff>1</xdr:rowOff>
    </xdr:to>
    <xdr:sp macro="" textlink="">
      <xdr:nvSpPr>
        <xdr:cNvPr id="4" name="Text 1">
          <a:extLst>
            <a:ext uri="{FF2B5EF4-FFF2-40B4-BE49-F238E27FC236}">
              <a16:creationId xmlns:a16="http://schemas.microsoft.com/office/drawing/2014/main" id="{00000000-0008-0000-0F00-000004000000}"/>
            </a:ext>
          </a:extLst>
        </xdr:cNvPr>
        <xdr:cNvSpPr txBox="1">
          <a:spLocks noChangeArrowheads="1"/>
        </xdr:cNvSpPr>
      </xdr:nvSpPr>
      <xdr:spPr bwMode="auto">
        <a:xfrm>
          <a:off x="0" y="400050"/>
          <a:ext cx="762000" cy="4000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61</xdr:row>
      <xdr:rowOff>0</xdr:rowOff>
    </xdr:from>
    <xdr:to>
      <xdr:col>1</xdr:col>
      <xdr:colOff>0</xdr:colOff>
      <xdr:row>63</xdr:row>
      <xdr:rowOff>23812</xdr:rowOff>
    </xdr:to>
    <xdr:sp macro="" textlink="">
      <xdr:nvSpPr>
        <xdr:cNvPr id="6" name="Text 1">
          <a:extLst>
            <a:ext uri="{FF2B5EF4-FFF2-40B4-BE49-F238E27FC236}">
              <a16:creationId xmlns:a16="http://schemas.microsoft.com/office/drawing/2014/main" id="{00000000-0008-0000-0F00-000006000000}"/>
            </a:ext>
          </a:extLst>
        </xdr:cNvPr>
        <xdr:cNvSpPr txBox="1">
          <a:spLocks noChangeArrowheads="1"/>
        </xdr:cNvSpPr>
      </xdr:nvSpPr>
      <xdr:spPr bwMode="auto">
        <a:xfrm>
          <a:off x="0" y="10346531"/>
          <a:ext cx="488156" cy="428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5</xdr:row>
      <xdr:rowOff>0</xdr:rowOff>
    </xdr:to>
    <xdr:sp macro="" textlink="">
      <xdr:nvSpPr>
        <xdr:cNvPr id="2" name="Text 1">
          <a:extLst>
            <a:ext uri="{FF2B5EF4-FFF2-40B4-BE49-F238E27FC236}">
              <a16:creationId xmlns:a16="http://schemas.microsoft.com/office/drawing/2014/main" id="{00000000-0008-0000-1000-000002000000}"/>
            </a:ext>
          </a:extLst>
        </xdr:cNvPr>
        <xdr:cNvSpPr txBox="1">
          <a:spLocks noChangeArrowheads="1"/>
        </xdr:cNvSpPr>
      </xdr:nvSpPr>
      <xdr:spPr bwMode="auto">
        <a:xfrm>
          <a:off x="9525" y="342900"/>
          <a:ext cx="2276475" cy="7905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1\IWERNI~1\LOKALE~1\Temp\notes2402E6\EB200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agrammvorlage_frei_130815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uppende\i4.6\Int\Berichterstattung\DZU\Emissionsuebersichten\nationale_Trendtabellen\Germany_2006_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teilung3/sg36/3603/Energie/AgFilser/Statistische_Berichte/E-IV-4-j-Energiewirtschaft_in_Bayern_Jahresbericht/2011/energiewirtschaft_E_IV_4_j_2011_basis_final%20-%20Kop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2003 Zuordn. der EB"/>
      <sheetName val="Bil  TJ"/>
      <sheetName val="Bil  SKE"/>
      <sheetName val="Bil na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berechnung"/>
      <sheetName val="Daten"/>
      <sheetName val="Balkendiagramm gestapelt"/>
      <sheetName val="Balkendiagramm gestapelt 100%"/>
      <sheetName val="Balkendiagramm Gruppe"/>
      <sheetName val="Flächendiagramm gestapelt"/>
      <sheetName val="Liniendiagramm"/>
      <sheetName val="Liniendiagramm gestapelt"/>
      <sheetName val="Punktliniendiagramm"/>
      <sheetName val="Punktliniendiagramm gestapelt"/>
      <sheetName val="Säulen gestapelt"/>
      <sheetName val="Säulen gestapelt 100%"/>
      <sheetName val="Säulendiagramm Gruppe"/>
      <sheetName val="Diagrammvorlage_frei_1308151"/>
    </sheetNames>
    <sheetDataSet>
      <sheetData sheetId="0"/>
      <sheetData sheetId="1">
        <row r="5">
          <cell r="B5" t="str">
            <v>Achsenbezeichnung Datenbereiche</v>
          </cell>
        </row>
        <row r="10">
          <cell r="B10">
            <v>2005</v>
          </cell>
          <cell r="C10">
            <v>5</v>
          </cell>
          <cell r="D10">
            <v>10</v>
          </cell>
          <cell r="E10">
            <v>15</v>
          </cell>
          <cell r="F10">
            <v>20</v>
          </cell>
          <cell r="G10">
            <v>25</v>
          </cell>
          <cell r="H10">
            <v>30</v>
          </cell>
          <cell r="I10">
            <v>35</v>
          </cell>
          <cell r="J10">
            <v>40</v>
          </cell>
          <cell r="K10">
            <v>45</v>
          </cell>
          <cell r="L10">
            <v>50</v>
          </cell>
        </row>
        <row r="11">
          <cell r="B11">
            <v>2010</v>
          </cell>
          <cell r="C11">
            <v>2</v>
          </cell>
          <cell r="D11">
            <v>4</v>
          </cell>
          <cell r="E11">
            <v>6</v>
          </cell>
          <cell r="F11">
            <v>8</v>
          </cell>
          <cell r="G11">
            <v>10</v>
          </cell>
          <cell r="H11">
            <v>12</v>
          </cell>
          <cell r="I11">
            <v>14</v>
          </cell>
          <cell r="J11">
            <v>16</v>
          </cell>
          <cell r="K11">
            <v>18</v>
          </cell>
          <cell r="L11">
            <v>20</v>
          </cell>
        </row>
        <row r="12">
          <cell r="B12">
            <v>2015</v>
          </cell>
          <cell r="C12">
            <v>3</v>
          </cell>
          <cell r="D12">
            <v>6</v>
          </cell>
          <cell r="E12">
            <v>9</v>
          </cell>
          <cell r="F12">
            <v>12</v>
          </cell>
          <cell r="G12">
            <v>15</v>
          </cell>
          <cell r="H12">
            <v>18</v>
          </cell>
          <cell r="I12">
            <v>21</v>
          </cell>
          <cell r="J12">
            <v>24</v>
          </cell>
          <cell r="K12">
            <v>27</v>
          </cell>
          <cell r="L12">
            <v>30</v>
          </cell>
        </row>
        <row r="13">
          <cell r="B13">
            <v>2020</v>
          </cell>
          <cell r="C13">
            <v>6</v>
          </cell>
          <cell r="D13">
            <v>12</v>
          </cell>
          <cell r="E13">
            <v>18</v>
          </cell>
          <cell r="F13">
            <v>24</v>
          </cell>
          <cell r="G13">
            <v>30</v>
          </cell>
          <cell r="H13">
            <v>36</v>
          </cell>
          <cell r="I13">
            <v>42</v>
          </cell>
          <cell r="J13">
            <v>48</v>
          </cell>
          <cell r="K13">
            <v>54</v>
          </cell>
          <cell r="L13">
            <v>60</v>
          </cell>
        </row>
        <row r="14">
          <cell r="B14">
            <v>2025</v>
          </cell>
          <cell r="C14">
            <v>10</v>
          </cell>
          <cell r="D14">
            <v>10</v>
          </cell>
          <cell r="E14">
            <v>18</v>
          </cell>
          <cell r="F14">
            <v>21.6666666666667</v>
          </cell>
          <cell r="G14">
            <v>25.6666666666667</v>
          </cell>
          <cell r="H14">
            <v>29.6666666666667</v>
          </cell>
          <cell r="I14">
            <v>33.6666666666667</v>
          </cell>
          <cell r="J14">
            <v>37.6666666666667</v>
          </cell>
          <cell r="K14">
            <v>41.6666666666667</v>
          </cell>
          <cell r="L14">
            <v>45.6666666666667</v>
          </cell>
        </row>
        <row r="15">
          <cell r="B15">
            <v>2030</v>
          </cell>
          <cell r="C15">
            <v>3</v>
          </cell>
          <cell r="D15">
            <v>9</v>
          </cell>
          <cell r="E15">
            <v>11</v>
          </cell>
          <cell r="F15">
            <v>15.6666666666667</v>
          </cell>
          <cell r="G15">
            <v>19.6666666666667</v>
          </cell>
          <cell r="H15">
            <v>23.6666666666667</v>
          </cell>
          <cell r="I15">
            <v>27.6666666666667</v>
          </cell>
          <cell r="J15">
            <v>31.6666666666667</v>
          </cell>
          <cell r="K15">
            <v>35.6666666666667</v>
          </cell>
          <cell r="L15">
            <v>39.6666666666667</v>
          </cell>
        </row>
        <row r="16">
          <cell r="B16">
            <v>2035</v>
          </cell>
          <cell r="C16">
            <v>6</v>
          </cell>
          <cell r="D16">
            <v>4</v>
          </cell>
          <cell r="E16">
            <v>6.6</v>
          </cell>
          <cell r="F16">
            <v>6.1333333333333302</v>
          </cell>
          <cell r="G16">
            <v>6.43333333333333</v>
          </cell>
          <cell r="H16">
            <v>6.7333333333333298</v>
          </cell>
          <cell r="I16">
            <v>7.0333333333333297</v>
          </cell>
          <cell r="J16">
            <v>7.3333333333333304</v>
          </cell>
          <cell r="K16">
            <v>7.6333333333333302</v>
          </cell>
          <cell r="L16">
            <v>7.93333333333333</v>
          </cell>
        </row>
        <row r="17">
          <cell r="B17">
            <v>2040</v>
          </cell>
          <cell r="C17">
            <v>4</v>
          </cell>
          <cell r="D17">
            <v>1</v>
          </cell>
          <cell r="E17">
            <v>7</v>
          </cell>
          <cell r="F17">
            <v>7</v>
          </cell>
          <cell r="G17">
            <v>8.5</v>
          </cell>
          <cell r="H17">
            <v>10</v>
          </cell>
          <cell r="I17">
            <v>11.5</v>
          </cell>
          <cell r="J17">
            <v>13</v>
          </cell>
          <cell r="K17">
            <v>14.5</v>
          </cell>
          <cell r="L17">
            <v>16</v>
          </cell>
        </row>
        <row r="18">
          <cell r="B18">
            <v>2045</v>
          </cell>
          <cell r="C18">
            <v>5.78571428571429</v>
          </cell>
          <cell r="D18">
            <v>4.5357142857142803</v>
          </cell>
          <cell r="E18">
            <v>8.1785714285714306</v>
          </cell>
          <cell r="F18">
            <v>8.5595238095238297</v>
          </cell>
          <cell r="G18">
            <v>9.7559523809523601</v>
          </cell>
          <cell r="H18">
            <v>10.952380952381001</v>
          </cell>
          <cell r="I18">
            <v>12.1488095238096</v>
          </cell>
          <cell r="J18">
            <v>13.3452380952381</v>
          </cell>
          <cell r="K18">
            <v>14.5416666666667</v>
          </cell>
          <cell r="L18">
            <v>15.738095238095299</v>
          </cell>
        </row>
        <row r="19">
          <cell r="B19">
            <v>2050</v>
          </cell>
          <cell r="C19">
            <v>5.9880952380952399</v>
          </cell>
          <cell r="D19">
            <v>3.9047619047619002</v>
          </cell>
          <cell r="E19">
            <v>7.5238095238095202</v>
          </cell>
          <cell r="F19">
            <v>7.3412698412698596</v>
          </cell>
          <cell r="G19">
            <v>8.1091269841269593</v>
          </cell>
          <cell r="H19">
            <v>8.8769841269841603</v>
          </cell>
          <cell r="I19">
            <v>9.64484126984126</v>
          </cell>
          <cell r="J19">
            <v>10.4126984126985</v>
          </cell>
          <cell r="K19">
            <v>11.1805555555556</v>
          </cell>
          <cell r="L19">
            <v>11.948412698412801</v>
          </cell>
        </row>
        <row r="20">
          <cell r="B20">
            <v>2055</v>
          </cell>
          <cell r="C20">
            <v>6.1904761904761996</v>
          </cell>
          <cell r="D20">
            <v>3.2738095238095202</v>
          </cell>
          <cell r="E20">
            <v>6.8690476190476204</v>
          </cell>
          <cell r="F20">
            <v>6.1230158730158601</v>
          </cell>
          <cell r="G20">
            <v>6.4623015873015603</v>
          </cell>
          <cell r="H20">
            <v>6.80158730158736</v>
          </cell>
          <cell r="I20">
            <v>7.1408730158730602</v>
          </cell>
          <cell r="J20">
            <v>7.4801587301587604</v>
          </cell>
          <cell r="K20">
            <v>7.81944444444445</v>
          </cell>
          <cell r="L20">
            <v>8.1587301587301599</v>
          </cell>
        </row>
        <row r="21">
          <cell r="B21">
            <v>2060</v>
          </cell>
          <cell r="C21">
            <v>6.3928571428571503</v>
          </cell>
          <cell r="D21">
            <v>2.6428571428571401</v>
          </cell>
          <cell r="E21">
            <v>6.21428571428571</v>
          </cell>
          <cell r="F21">
            <v>4.9047619047619602</v>
          </cell>
          <cell r="G21">
            <v>4.8154761904761596</v>
          </cell>
          <cell r="H21">
            <v>4.7261904761904603</v>
          </cell>
          <cell r="I21">
            <v>4.6369047619047601</v>
          </cell>
          <cell r="J21">
            <v>4.5476190476190599</v>
          </cell>
          <cell r="K21">
            <v>4.4583333333333499</v>
          </cell>
          <cell r="L21">
            <v>4.3690476190476604</v>
          </cell>
        </row>
        <row r="22">
          <cell r="B22">
            <v>2065</v>
          </cell>
          <cell r="C22">
            <v>6.5952380952381002</v>
          </cell>
          <cell r="D22">
            <v>8.5952380952381002</v>
          </cell>
          <cell r="E22">
            <v>10.5952380952381</v>
          </cell>
          <cell r="F22">
            <v>12.5952380952381</v>
          </cell>
          <cell r="G22">
            <v>14.5952380952381</v>
          </cell>
          <cell r="H22">
            <v>16.595238095238098</v>
          </cell>
          <cell r="I22">
            <v>18.595238095238098</v>
          </cell>
          <cell r="J22">
            <v>20.595238095238098</v>
          </cell>
          <cell r="K22">
            <v>22.595238095238098</v>
          </cell>
          <cell r="L22">
            <v>24.595238095238098</v>
          </cell>
        </row>
        <row r="23">
          <cell r="B23">
            <v>2070</v>
          </cell>
          <cell r="C23">
            <v>6.7976190476190501</v>
          </cell>
          <cell r="D23">
            <v>8.7976190476190492</v>
          </cell>
          <cell r="E23">
            <v>10.797619047619101</v>
          </cell>
          <cell r="F23">
            <v>12.797619047619101</v>
          </cell>
          <cell r="G23">
            <v>14.797619047619101</v>
          </cell>
          <cell r="H23">
            <v>16.797619047619101</v>
          </cell>
          <cell r="I23">
            <v>18.797619047619101</v>
          </cell>
          <cell r="J23">
            <v>20.797619047619101</v>
          </cell>
          <cell r="K23">
            <v>22.797619047619101</v>
          </cell>
          <cell r="L23">
            <v>24.797619047619101</v>
          </cell>
        </row>
        <row r="24">
          <cell r="B24">
            <v>2075</v>
          </cell>
          <cell r="C24">
            <v>7.0000000000000098</v>
          </cell>
          <cell r="D24">
            <v>8.0000000000000107</v>
          </cell>
          <cell r="E24">
            <v>9.0000000000000107</v>
          </cell>
          <cell r="F24">
            <v>10</v>
          </cell>
          <cell r="G24">
            <v>11</v>
          </cell>
          <cell r="H24">
            <v>12</v>
          </cell>
          <cell r="I24">
            <v>13</v>
          </cell>
          <cell r="J24">
            <v>14</v>
          </cell>
          <cell r="K24">
            <v>15</v>
          </cell>
          <cell r="L24">
            <v>16</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F"/>
      <sheetName val="Table4.E"/>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 val="Table3_A_D"/>
    </sheetNames>
    <sheetDataSet>
      <sheetData sheetId="0">
        <row r="4">
          <cell r="C4" t="str">
            <v>Germany</v>
          </cell>
        </row>
        <row r="6">
          <cell r="C6">
            <v>2004</v>
          </cell>
        </row>
        <row r="30">
          <cell r="C30">
            <v>2006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refreshError="1"/>
      <sheetData sheetId="6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1"/>
      <sheetName val="s2"/>
      <sheetName val="t1"/>
      <sheetName val="BJ 067 Tab02.Zu"/>
      <sheetName val="VJ 067 Tab02.Zu"/>
      <sheetName val="t2"/>
      <sheetName val="t3"/>
      <sheetName val="t4"/>
      <sheetName val="BJ 060 Tab01_Bund"/>
      <sheetName val="VJ 060 Tab01_Bund"/>
      <sheetName val="BJ 066 Tab05a Jan"/>
      <sheetName val="BJ 066 Tab05a Feb"/>
      <sheetName val="BJ 066 Tab05a Mär"/>
      <sheetName val="BJ 066 Tab05a Apr"/>
      <sheetName val="BJ 066 Tab05a Mai"/>
      <sheetName val="BJ 066 Tab05a Jun"/>
      <sheetName val="BJ 066 Tab05a Jul"/>
      <sheetName val="BJ 066 Tab05a Aug"/>
      <sheetName val="BJ 066 Tab05a Sep"/>
      <sheetName val="BJ 066 Tab05a Okt"/>
      <sheetName val="BJ 066 Tab05a Nov"/>
      <sheetName val="BJ 066 Tab05a Dez"/>
      <sheetName val="VJ 066 Tab05a Jan"/>
      <sheetName val="VJ 066 Tab05a Feb"/>
      <sheetName val="VJ 066 Tab05a Mär"/>
      <sheetName val="VJ 066 Tab05a Apr"/>
      <sheetName val="VJ 066 Tab05a Mai"/>
      <sheetName val="VJ 066 Tab05a Jun"/>
      <sheetName val="VJ 066 Tab05a Jul"/>
      <sheetName val="VJ 066 Tab05a Aug"/>
      <sheetName val="VJ 066 Tab05a Sep"/>
      <sheetName val="VJ 066 Tab05a Okt"/>
      <sheetName val="VJ 066 Tab05a Nov"/>
      <sheetName val="VJ 066 Tab05a Dez"/>
      <sheetName val="BJ 066 Tab05b"/>
      <sheetName val="VJ 066 Tab05b"/>
      <sheetName val="BJ 067 Tab04"/>
      <sheetName val="VJ 067 Tab04"/>
      <sheetName val="BJ 070 Tab_3.2_MWh"/>
      <sheetName val="VJ 070 Tab_3.2_MWh"/>
      <sheetName val="BJ 070 Tab_3.2_Fall"/>
      <sheetName val="VJ 070 Tab_3.2_Fall"/>
      <sheetName val="VJ 070 Tab_3.3_MWh"/>
      <sheetName val="VJ 070 Tab_3.3_Fall"/>
      <sheetName val="BJ 070 Tab_3.4_MWh"/>
      <sheetName val="BJ 070 Tab_3.4_Fall"/>
      <sheetName val="BJ 070 Tab_3.5_MWh"/>
      <sheetName val="VJ 070 Tab_3.5_MWh"/>
      <sheetName val="BJ 070 Tab_3.5_Fall"/>
      <sheetName val="VJ 070 Tab_3.5_Fall"/>
      <sheetName val="BJ 070 Tab_3.7_MWh"/>
      <sheetName val="VJ 070 Tab_3.7_MWh"/>
      <sheetName val="BJ 070 Tab_3.7_Fall"/>
      <sheetName val="VJ 070 Tab_3.7_Fall"/>
      <sheetName val="BJ 070 Tab_3.8_MWh"/>
      <sheetName val="VJ 070 Tab_3.8_MWh"/>
      <sheetName val="BJ 070 Tab_3.8_Fall"/>
      <sheetName val="VJ 070 Tab_3.8_Fall"/>
      <sheetName val="BJ 070 Tab_3.9_MWh"/>
      <sheetName val="VJ 070 Tab_3.9_MWh"/>
      <sheetName val="BJ 070 Tab_3.9_Fall"/>
      <sheetName val="VJ 070 Tab_3.9_Fall"/>
      <sheetName val="t5"/>
      <sheetName val="BJ 073_01"/>
      <sheetName val="BJ 073_02"/>
      <sheetName val="VJ 073"/>
      <sheetName val="s3"/>
      <sheetName val="t6"/>
      <sheetName val="t7"/>
      <sheetName val="BJ 062 Tab01"/>
      <sheetName val="VJ 062 TabA"/>
      <sheetName val="BJ 062 Tab02"/>
      <sheetName val="VJ 062 Tab B"/>
      <sheetName val="s4"/>
      <sheetName val="t8"/>
      <sheetName val="BJ 064 Tab02"/>
      <sheetName val="VJ 064 Tab02"/>
      <sheetName val="BJ 066 Tab06a Jan"/>
      <sheetName val="BJ 066 Tab06a Feb"/>
      <sheetName val="BJ 066 Tab06a Mär"/>
      <sheetName val="BJ 066 Tab06a Apr"/>
      <sheetName val="BJ 066 Tab06a Mai"/>
      <sheetName val="BJ 066 Tab06a Jun"/>
      <sheetName val="BJ 066 Tab06a Jul"/>
      <sheetName val="BJ 066 Tab06a Aug"/>
      <sheetName val="BJ 066 Tab06a Sep"/>
      <sheetName val="BJ 066 Tab06a Okt"/>
      <sheetName val="BJ 066 Tab06a Nov"/>
      <sheetName val="BJ 066 Tab06a Dez"/>
      <sheetName val="VJ 066 Tab06a Jan"/>
      <sheetName val="VJ 066 Tab06a Feb"/>
      <sheetName val="VJ 066 Tab06a Mär"/>
      <sheetName val="VJ 066 Tab06a Apr"/>
      <sheetName val="VJ 066 Tab06a Mai"/>
      <sheetName val="VJ 066 Tab06a Jun"/>
      <sheetName val="VJ 066 Tab06a Jul"/>
      <sheetName val="VJ 066 Tab06a Aug"/>
      <sheetName val="VJ 066 Tab06a Sep"/>
      <sheetName val="VJ 066 Tab06a Okt"/>
      <sheetName val="VJ 066 Tab06a Nov"/>
      <sheetName val="VJ 066 Tab06a Dez"/>
      <sheetName val="BJ 066 Tab06b"/>
      <sheetName val="VJ 066 Tab06b"/>
      <sheetName val="BJ 067 Tab05"/>
      <sheetName val="VJ 067 Tab05"/>
      <sheetName val="s5"/>
      <sheetName val="t9"/>
      <sheetName val="t10"/>
      <sheetName val="BJ Internettab EV"/>
      <sheetName val="VJ Internettab EV"/>
      <sheetName val="BJ 060 Tab_Regio"/>
      <sheetName val="VJ 060 Tab_Regio"/>
      <sheetName val="t11"/>
      <sheetName val="Brutto- und Nettostromverbrauch"/>
      <sheetName val="t12"/>
      <sheetName val="BJ 083 Tab3.1_Cent_kWh"/>
      <sheetName val="BJ 083 Tab3.1_Fallzahlen"/>
      <sheetName val="BJ 083 Tab3.2_Cent_kWh"/>
      <sheetName val="BJ 083 Tab3.2_Fallzahlen"/>
      <sheetName val="BJ 082 XMLT5AT"/>
      <sheetName val="BJ 082 XMLT5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indexed="22"/>
  </sheetPr>
  <dimension ref="A1:E71"/>
  <sheetViews>
    <sheetView tabSelected="1" view="pageBreakPreview" zoomScaleNormal="100" zoomScaleSheetLayoutView="100" workbookViewId="0"/>
  </sheetViews>
  <sheetFormatPr baseColWidth="10" defaultColWidth="11.42578125" defaultRowHeight="15.75" customHeight="1"/>
  <cols>
    <col min="1" max="3" width="2.140625" style="281" customWidth="1"/>
    <col min="4" max="4" width="117.85546875" style="281" customWidth="1"/>
    <col min="5" max="6" width="2.140625" style="281" customWidth="1"/>
    <col min="7" max="16384" width="11.42578125" style="281"/>
  </cols>
  <sheetData>
    <row r="1" spans="1:5" ht="15.75" customHeight="1">
      <c r="A1" s="321"/>
      <c r="B1" s="321"/>
      <c r="C1" s="321"/>
      <c r="D1" s="321"/>
      <c r="E1" s="321"/>
    </row>
    <row r="2" spans="1:5" ht="15.75" customHeight="1">
      <c r="A2" s="280"/>
      <c r="B2" s="322"/>
      <c r="C2" s="323"/>
      <c r="D2" s="322"/>
      <c r="E2" s="324"/>
    </row>
    <row r="3" spans="1:5" ht="15.75" customHeight="1">
      <c r="A3" s="280"/>
      <c r="B3" s="325"/>
      <c r="C3" s="280"/>
      <c r="D3" s="325"/>
      <c r="E3" s="326"/>
    </row>
    <row r="4" spans="1:5" ht="15.75" customHeight="1">
      <c r="A4" s="280"/>
      <c r="B4" s="327"/>
      <c r="C4" s="328"/>
      <c r="D4" s="327"/>
      <c r="E4" s="329"/>
    </row>
    <row r="5" spans="1:5" ht="15.75" customHeight="1">
      <c r="A5" s="280"/>
      <c r="B5" s="334"/>
      <c r="C5" s="335"/>
      <c r="D5" s="335"/>
      <c r="E5" s="336"/>
    </row>
    <row r="6" spans="1:5" ht="15.75" customHeight="1">
      <c r="A6" s="280"/>
      <c r="B6" s="334"/>
      <c r="C6" s="337" t="s">
        <v>403</v>
      </c>
      <c r="D6" s="335"/>
      <c r="E6" s="336"/>
    </row>
    <row r="7" spans="1:5" ht="15.75" customHeight="1">
      <c r="A7" s="280"/>
      <c r="B7" s="334"/>
      <c r="C7" s="335"/>
      <c r="D7" s="335" t="str">
        <f>erläuterungen!A1</f>
        <v>Erläuterungen zu den Bilanzübersichten und Tabellen</v>
      </c>
      <c r="E7" s="336"/>
    </row>
    <row r="8" spans="1:5" ht="15.75" customHeight="1">
      <c r="A8" s="280"/>
      <c r="B8" s="334"/>
      <c r="C8" s="335"/>
      <c r="D8" s="335" t="str">
        <f>LEFT(heizwerte!A1,60)</f>
        <v xml:space="preserve">Heizwerte der Energieträger und Faktoren für die Umrechnung </v>
      </c>
      <c r="E8" s="336"/>
    </row>
    <row r="9" spans="1:5" ht="15.75" customHeight="1">
      <c r="A9" s="280"/>
      <c r="B9" s="334"/>
      <c r="C9" s="335"/>
      <c r="D9" s="335"/>
      <c r="E9" s="336"/>
    </row>
    <row r="10" spans="1:5" ht="15.75" customHeight="1">
      <c r="A10" s="280"/>
      <c r="B10" s="334"/>
      <c r="C10" s="337" t="s">
        <v>404</v>
      </c>
      <c r="D10" s="335"/>
      <c r="E10" s="336"/>
    </row>
    <row r="11" spans="1:5" ht="15.75" customHeight="1">
      <c r="A11" s="280"/>
      <c r="B11" s="334"/>
      <c r="C11" s="335"/>
      <c r="D11" s="338" t="str">
        <f>'EB-1'!A2</f>
        <v>Energiebilanz Bayern 2018 
in Terajoule</v>
      </c>
      <c r="E11" s="336"/>
    </row>
    <row r="12" spans="1:5" ht="15.75" customHeight="1">
      <c r="A12" s="280"/>
      <c r="B12" s="334"/>
      <c r="C12" s="335"/>
      <c r="D12" s="338" t="str">
        <f>'EB-2'!A2</f>
        <v>Energiebilanz Bayern 2018 in spezifischen Mengeneinheiten</v>
      </c>
      <c r="E12" s="336"/>
    </row>
    <row r="13" spans="1:5" ht="15.75" customHeight="1">
      <c r="A13" s="280"/>
      <c r="B13" s="334"/>
      <c r="C13" s="335"/>
      <c r="D13" s="335" t="str">
        <f>'EB-3'!A2</f>
        <v>Energiebilanz Bayern 2018 
in Steinkohleeinheiten</v>
      </c>
      <c r="E13" s="336"/>
    </row>
    <row r="14" spans="1:5" ht="15.75" customHeight="1">
      <c r="A14" s="280"/>
      <c r="B14" s="334"/>
      <c r="C14" s="335"/>
      <c r="D14" s="335"/>
      <c r="E14" s="336"/>
    </row>
    <row r="15" spans="1:5" ht="15.75" customHeight="1">
      <c r="A15" s="280"/>
      <c r="B15" s="334"/>
      <c r="C15" s="337" t="s">
        <v>405</v>
      </c>
      <c r="D15" s="335"/>
      <c r="E15" s="336"/>
    </row>
    <row r="16" spans="1:5" ht="15.75" customHeight="1">
      <c r="A16" s="280"/>
      <c r="B16" s="334"/>
      <c r="C16" s="335"/>
      <c r="D16" s="335" t="str">
        <f>'PEV-1'!A1</f>
        <v>PEV-1. Struktur des Primärenergieverbrauchs (PEV) in Bayern und Deutschland 2018</v>
      </c>
      <c r="E16" s="336"/>
    </row>
    <row r="17" spans="1:5" ht="15.75" customHeight="1">
      <c r="A17" s="280"/>
      <c r="B17" s="334"/>
      <c r="C17" s="335"/>
      <c r="D17" s="335" t="str">
        <f>'PEV-2'!A1</f>
        <v>PEV-2. Veränderung von Primärenergieverbrauch (PEV), Energieproduktivität und Energieintensität in Bayern</v>
      </c>
      <c r="E17" s="336"/>
    </row>
    <row r="18" spans="1:5" ht="15.75" customHeight="1">
      <c r="A18" s="280"/>
      <c r="B18" s="334"/>
      <c r="C18" s="335"/>
      <c r="D18" s="335" t="str">
        <f>'PEV-3'!A1</f>
        <v>PEV-3. Primärenergieverbrauch, Umwandlungsverbrauch und Endenergieverbrauch in Bayern 2018</v>
      </c>
      <c r="E18" s="336"/>
    </row>
    <row r="19" spans="1:5" ht="15.75" customHeight="1">
      <c r="A19" s="280"/>
      <c r="B19" s="334"/>
      <c r="C19" s="335"/>
      <c r="D19" s="335" t="str">
        <f>'PEV-4'!A1</f>
        <v>PEV-4. Struktur des Primärenergieverbrauchs in Bayern 2017 und 2018</v>
      </c>
      <c r="E19" s="336"/>
    </row>
    <row r="20" spans="1:5" ht="15.75" customHeight="1">
      <c r="A20" s="280"/>
      <c r="B20" s="334"/>
      <c r="C20" s="335"/>
      <c r="D20" s="335" t="str">
        <f>'PEV-5'!A1</f>
        <v>PEV-5. Entwicklung des Primärenergieverbrauchs (PEV) in Bayern 1950 bis 2018 nach Energieträgern (Wirkungsgradmethode)</v>
      </c>
      <c r="E20" s="336"/>
    </row>
    <row r="21" spans="1:5" ht="15.75" customHeight="1">
      <c r="A21" s="280"/>
      <c r="B21" s="334"/>
      <c r="C21" s="335"/>
      <c r="D21" s="1187" t="str">
        <f>'PEV-6'!A1&amp;RIGHT('PEV-6'!A2,75)</f>
        <v>PEV-6. Entwicklung des Primärenergieverbrauchs (PEV) in Bayern 1950 bis 2018 nach Endenergieverbrauch (EEV), Umwandlungsverlusten und nichtenergetischem Verbrauch (Wirkungsgradmethode)</v>
      </c>
      <c r="E21" s="1188"/>
    </row>
    <row r="22" spans="1:5" ht="15.75" customHeight="1">
      <c r="A22" s="280"/>
      <c r="B22" s="334"/>
      <c r="C22" s="335"/>
      <c r="D22" s="1187"/>
      <c r="E22" s="1188"/>
    </row>
    <row r="23" spans="1:5" ht="15.75" customHeight="1">
      <c r="A23" s="280"/>
      <c r="B23" s="334"/>
      <c r="C23" s="335"/>
      <c r="D23" s="338" t="str">
        <f>'EEV-1'!A1</f>
        <v>EEV-1. Struktur des Endenergieverbrauchs (EEV) in Bayern 2017 und 2018</v>
      </c>
      <c r="E23" s="336"/>
    </row>
    <row r="24" spans="1:5" ht="15.75" customHeight="1">
      <c r="A24" s="280"/>
      <c r="B24" s="334"/>
      <c r="C24" s="335"/>
      <c r="D24" s="338" t="str">
        <f>'EEV-2'!A1</f>
        <v>EEV-2. Entwicklung des Endenergieverbrauchs (EEV) in Bayern 1950 bis 2018 nach Energieträgern</v>
      </c>
      <c r="E24" s="336"/>
    </row>
    <row r="25" spans="1:5" ht="15.75" customHeight="1">
      <c r="A25" s="280"/>
      <c r="B25" s="334"/>
      <c r="C25" s="335"/>
      <c r="D25" s="338" t="str">
        <f>'EEV-3'!A1</f>
        <v>EEV-3. Entwicklung des Endenergieverbrauchs (EEV) in Bayern 1950 bis 2018 nach Verbrauchssektoren</v>
      </c>
      <c r="E25" s="336"/>
    </row>
    <row r="26" spans="1:5" ht="15.75" customHeight="1">
      <c r="A26" s="280"/>
      <c r="B26" s="334"/>
      <c r="C26" s="335"/>
      <c r="D26" s="335" t="str">
        <f>LEFT('EEV-4'!A1,77)&amp;RIGHT('EEV-4'!A1,24)</f>
        <v>EEV-4. Entwicklung des Endenergieverbrauchs (EEV) des Verarbeitenden Gewerbes in Bayern 1950 bis 2018</v>
      </c>
      <c r="E26" s="336"/>
    </row>
    <row r="27" spans="1:5" ht="15.75" customHeight="1">
      <c r="A27" s="280"/>
      <c r="B27" s="334"/>
      <c r="C27" s="335"/>
      <c r="D27" s="338" t="str">
        <f>'EEV-5'!A1</f>
        <v>EEV-5. Entwicklung des Endenergieverbrauchs (EEV) der Haushalte und sonstigen Kleinverbraucher in Bayern 1950 bis 2018</v>
      </c>
      <c r="E27" s="336"/>
    </row>
    <row r="28" spans="1:5" ht="15.75" customHeight="1">
      <c r="A28" s="280"/>
      <c r="B28" s="334"/>
      <c r="C28" s="335"/>
      <c r="D28" s="338" t="str">
        <f>'EEV-6'!A1</f>
        <v>EEV-6. Entwicklung des Endenergieverbrauchs (EEV) des Verkehrs in Bayern 1950 bis 2018</v>
      </c>
      <c r="E28" s="336"/>
    </row>
    <row r="29" spans="1:5" ht="15.75" customHeight="1">
      <c r="A29" s="280"/>
      <c r="B29" s="334"/>
      <c r="C29" s="335"/>
      <c r="D29" s="335"/>
      <c r="E29" s="336"/>
    </row>
    <row r="30" spans="1:5" ht="15.75" customHeight="1">
      <c r="A30" s="280"/>
      <c r="B30" s="339"/>
      <c r="C30" s="340"/>
      <c r="D30" s="1185"/>
      <c r="E30" s="341"/>
    </row>
    <row r="31" spans="1:5" ht="15.75" customHeight="1">
      <c r="A31" s="280"/>
      <c r="B31" s="334"/>
      <c r="C31" s="335"/>
      <c r="D31" s="338"/>
      <c r="E31" s="336"/>
    </row>
    <row r="32" spans="1:5" ht="15.75" customHeight="1">
      <c r="A32" s="280"/>
      <c r="B32" s="334"/>
      <c r="C32" s="833" t="s">
        <v>537</v>
      </c>
      <c r="D32" s="828"/>
      <c r="E32" s="336"/>
    </row>
    <row r="33" spans="1:5" ht="15.75" customHeight="1">
      <c r="A33" s="280"/>
      <c r="B33" s="334"/>
      <c r="C33" s="335"/>
      <c r="D33" s="338" t="str">
        <f>LEFT('CO2-1'!A1,52)&amp;RIGHT('CO2-1'!A1,16)</f>
        <v>CO2-1. Energiebedingte CO2-Emissionen in Bayern 2018 (Quellenbilanz)</v>
      </c>
      <c r="E33" s="336"/>
    </row>
    <row r="34" spans="1:5" ht="15.75" customHeight="1">
      <c r="A34" s="280"/>
      <c r="B34" s="334"/>
      <c r="C34" s="335"/>
      <c r="D34" s="338" t="str">
        <f>LEFT('CO2-2'!A1,100)</f>
        <v xml:space="preserve">CO2-2. Energiebedingte CO2-Emissionen in Bayern und in Deutschland seit 1990 (Quellenbilanz) </v>
      </c>
      <c r="E34" s="336"/>
    </row>
    <row r="35" spans="1:5" ht="15.75" customHeight="1">
      <c r="A35" s="280"/>
      <c r="B35" s="334"/>
      <c r="C35" s="335"/>
      <c r="D35" s="338" t="str">
        <f>LEFT('CO2-3'!A1,81)&amp;RIGHT('CO2-3'!A1,16)</f>
        <v>CO2-3: Energiebedingte CO2-Emissionen nach Emittentensektoren in Bayern  seit 199 (Quellenbilanz)</v>
      </c>
      <c r="E35" s="336"/>
    </row>
    <row r="36" spans="1:5" ht="15.75" customHeight="1">
      <c r="A36" s="280"/>
      <c r="B36" s="334"/>
      <c r="C36" s="335"/>
      <c r="D36" s="338" t="str">
        <f>LEFT('CO2-4'!A1,95)&amp;RIGHT('CO2-4'!A1,15)</f>
        <v>CO2-4: Energiebedingte CO2-Emissionen je Einwohner in Bayern nach Emittentensektoren seit 1990 (Quellenbilanz)</v>
      </c>
      <c r="E36" s="336"/>
    </row>
    <row r="37" spans="1:5" ht="15.75" customHeight="1">
      <c r="A37" s="280"/>
      <c r="B37" s="334"/>
      <c r="C37" s="335"/>
      <c r="D37" s="338"/>
      <c r="E37" s="336"/>
    </row>
    <row r="38" spans="1:5" ht="15.75" customHeight="1">
      <c r="B38" s="334"/>
      <c r="C38" s="337" t="s">
        <v>538</v>
      </c>
      <c r="D38" s="342"/>
      <c r="E38" s="336"/>
    </row>
    <row r="39" spans="1:5" ht="15.75" customHeight="1">
      <c r="B39" s="334"/>
      <c r="C39" s="335" t="s">
        <v>475</v>
      </c>
      <c r="D39" s="342"/>
      <c r="E39" s="336"/>
    </row>
    <row r="40" spans="1:5" ht="15.75" customHeight="1">
      <c r="B40" s="334"/>
      <c r="C40" s="335"/>
      <c r="D40" s="343" t="str">
        <f>'E-1'!A1</f>
        <v>E-1. Aufkommen und Verbrauch von Strom in Bayern 2016 bis 2018</v>
      </c>
      <c r="E40" s="336"/>
    </row>
    <row r="41" spans="1:5" ht="15.75" customHeight="1">
      <c r="B41" s="334"/>
      <c r="C41" s="335"/>
      <c r="D41" s="343" t="str">
        <f>'E-2'!A1</f>
        <v>E-2. Entwicklung des Stromaufkommens und -verbrauchs in Bayern 1950 bis 2019</v>
      </c>
      <c r="E41" s="336"/>
    </row>
    <row r="42" spans="1:5" ht="15.75" customHeight="1">
      <c r="B42" s="334"/>
      <c r="C42" s="335"/>
      <c r="D42" s="343" t="str">
        <f>LEFT('E-3'!A1,52)&amp;RIGHT('E-3'!A1,29)</f>
        <v>E-3. Entwicklung des Stromaufkommens und -verbrauchs in Deutschland 1960 bis 2019</v>
      </c>
      <c r="E42" s="336"/>
    </row>
    <row r="43" spans="1:5" ht="15.75" customHeight="1">
      <c r="B43" s="334"/>
      <c r="C43" s="335"/>
      <c r="D43" s="338" t="str">
        <f>LEFT('E-4'!A1,96)&amp;RIGHT('E-4'!A1,15)</f>
        <v>E-4. Emissionen der Kraft- und Heizwerke in Bayern 1976 bis 2018 (Schwefeldioxid, Stickstoffoxid, Kohlendioxid)</v>
      </c>
      <c r="E43" s="336"/>
    </row>
    <row r="44" spans="1:5" ht="15.75" customHeight="1">
      <c r="B44" s="334"/>
      <c r="C44" s="335"/>
      <c r="D44" s="335" t="str">
        <f>LEFT('E-5'!A1,119)</f>
        <v>E-5. Entwicklung der Bruttostromerzeugung der Stromerzeugungsanlagen der allgemeinen Versorgung in Bayern 1955 bis 2019</v>
      </c>
      <c r="E44" s="336"/>
    </row>
    <row r="45" spans="1:5" ht="15.75" customHeight="1">
      <c r="B45" s="334"/>
      <c r="C45" s="335"/>
      <c r="D45" s="335" t="str">
        <f>'E-6'!A1</f>
        <v>E-6. Bruttostromerzeugung nach Energieträgern 2016 bis 2019 in Bayern und Deutschland</v>
      </c>
      <c r="E45" s="336"/>
    </row>
    <row r="46" spans="1:5" ht="15.75" customHeight="1">
      <c r="B46" s="334"/>
      <c r="C46" s="335" t="s">
        <v>402</v>
      </c>
      <c r="D46" s="335"/>
      <c r="E46" s="336"/>
    </row>
    <row r="47" spans="1:5" ht="15.75" customHeight="1">
      <c r="B47" s="334"/>
      <c r="C47" s="335"/>
      <c r="D47" s="335" t="str">
        <f>'G-1'!A1</f>
        <v>G-1. Öffentliche Gasversorgung in Bayern 2017 und 2018</v>
      </c>
      <c r="E47" s="336"/>
    </row>
    <row r="48" spans="1:5" ht="15.75" customHeight="1">
      <c r="B48" s="334"/>
      <c r="C48" s="335"/>
      <c r="D48" s="335" t="str">
        <f>'G-2'!A1</f>
        <v>G-2. Entwicklung der öffentlichen Gasversorgung in Bayern 1950 bis 2018</v>
      </c>
      <c r="E48" s="336"/>
    </row>
    <row r="49" spans="1:5" ht="15.75" customHeight="1">
      <c r="B49" s="334"/>
      <c r="C49" s="335"/>
      <c r="D49" s="335" t="str">
        <f>LEFT('G-3'!A1,76)</f>
        <v>G-3. Entwicklung der öffentlichen Gasversorgung in Deutschland 1970 bis 2018</v>
      </c>
      <c r="E49" s="336"/>
    </row>
    <row r="50" spans="1:5" ht="15.75" customHeight="1">
      <c r="B50" s="334"/>
      <c r="C50" s="335" t="s">
        <v>476</v>
      </c>
      <c r="D50" s="335"/>
      <c r="E50" s="336"/>
    </row>
    <row r="51" spans="1:5" ht="15.75" customHeight="1">
      <c r="B51" s="334"/>
      <c r="C51" s="335"/>
      <c r="D51" s="335" t="str">
        <f>'M-1'!A1</f>
        <v>M-1. Aufkommen von Mineralölprodukten in Bayern 2017 und 2018</v>
      </c>
      <c r="E51" s="336"/>
    </row>
    <row r="52" spans="1:5" ht="15.75" customHeight="1">
      <c r="B52" s="334"/>
      <c r="C52" s="335"/>
      <c r="D52" s="335" t="str">
        <f>'M-2'!A1</f>
        <v>M-2. Verbrauch von Mineralölprodukten in Bayern 2017 und 2018</v>
      </c>
      <c r="E52" s="336"/>
    </row>
    <row r="53" spans="1:5" ht="15.75" customHeight="1">
      <c r="B53" s="334"/>
      <c r="C53" s="335"/>
      <c r="D53" s="335" t="str">
        <f>LEFT('M-3'!A1,41)&amp;RIGHT('M-3'!A1,40)</f>
        <v>M-3. Entwicklung des Kraftstoffverbrauchs in Bayern und Deutschland 1970 bis 2018</v>
      </c>
      <c r="E53" s="336"/>
    </row>
    <row r="54" spans="1:5" ht="15.75" customHeight="1">
      <c r="B54" s="334"/>
      <c r="C54" s="335"/>
      <c r="D54" s="335" t="str">
        <f>LEFT('M-4'!A1,37)&amp;RIGHT('M-4'!A1,40)</f>
        <v>M-4. Entwicklung des Heizölverbrauchs in Bayern und Deutschland 1970 bis 2018</v>
      </c>
      <c r="E54" s="336"/>
    </row>
    <row r="55" spans="1:5" ht="15.75" customHeight="1">
      <c r="A55" s="280"/>
      <c r="B55" s="334"/>
      <c r="C55" s="335"/>
      <c r="D55" s="338"/>
      <c r="E55" s="336"/>
    </row>
    <row r="56" spans="1:5" ht="15.75" customHeight="1">
      <c r="A56" s="280"/>
      <c r="B56" s="339"/>
      <c r="C56" s="340"/>
      <c r="D56" s="1185"/>
      <c r="E56" s="341"/>
    </row>
    <row r="57" spans="1:5" ht="15.75" customHeight="1">
      <c r="A57" s="280"/>
      <c r="B57" s="334"/>
      <c r="C57" s="335"/>
      <c r="D57" s="338"/>
      <c r="E57" s="336"/>
    </row>
    <row r="58" spans="1:5" ht="15.75" customHeight="1">
      <c r="B58" s="334"/>
      <c r="C58" s="833" t="s">
        <v>696</v>
      </c>
      <c r="D58" s="342"/>
      <c r="E58" s="336"/>
    </row>
    <row r="59" spans="1:5" ht="15.75" customHeight="1">
      <c r="B59" s="334"/>
      <c r="C59" s="335" t="s">
        <v>477</v>
      </c>
      <c r="D59" s="335"/>
      <c r="E59" s="336"/>
    </row>
    <row r="60" spans="1:5" ht="15.75" customHeight="1">
      <c r="B60" s="334"/>
      <c r="C60" s="335"/>
      <c r="D60" s="335" t="str">
        <f>'K-1'!A1</f>
        <v>K-1. Kohleaufkommen in Bayern 2017 und 2018</v>
      </c>
      <c r="E60" s="336"/>
    </row>
    <row r="61" spans="1:5" ht="15.75" customHeight="1">
      <c r="B61" s="334"/>
      <c r="C61" s="335"/>
      <c r="D61" s="335" t="str">
        <f>'K-2'!A1</f>
        <v>K-2. Entwicklung des Kohleverbrauchs in Bayern 1970 bis 2018 nach Kohlearten</v>
      </c>
      <c r="E61" s="336"/>
    </row>
    <row r="62" spans="1:5" ht="15.75" customHeight="1">
      <c r="B62" s="334"/>
      <c r="C62" s="335"/>
      <c r="D62" s="335" t="str">
        <f>'K-3'!A1</f>
        <v>K-3. Entwicklung des Kohleverbrauchs in Bayern 1970 bis 2018 nach Verbrauchergruppen und Kohlearten</v>
      </c>
      <c r="E62" s="336"/>
    </row>
    <row r="63" spans="1:5" ht="15.75" customHeight="1">
      <c r="B63" s="334"/>
      <c r="C63" s="335" t="s">
        <v>695</v>
      </c>
      <c r="D63" s="335"/>
      <c r="E63" s="336"/>
    </row>
    <row r="64" spans="1:5" ht="15.75" customHeight="1">
      <c r="A64" s="280"/>
      <c r="B64" s="334"/>
      <c r="C64" s="335"/>
      <c r="D64" s="338" t="str">
        <f>'EE-1'!A2</f>
        <v>EE-1. Bilanztabelle Erneuerbare Energien 2018</v>
      </c>
      <c r="E64" s="336"/>
    </row>
    <row r="65" spans="1:5" ht="15.75" customHeight="1">
      <c r="A65" s="280"/>
      <c r="B65" s="334"/>
      <c r="C65" s="335"/>
      <c r="D65" s="335" t="str">
        <f>'EE-2a'!A1</f>
        <v>EE-2a. Struktur des Primärenergieverbrauchs (PEV) bei den erneuerbaren Energieträgern in Bayern 2018</v>
      </c>
      <c r="E65" s="336"/>
    </row>
    <row r="66" spans="1:5" ht="15.75" customHeight="1">
      <c r="A66" s="280"/>
      <c r="B66" s="334"/>
      <c r="C66" s="335"/>
      <c r="D66" s="335" t="str">
        <f>'EE-2b'!A1</f>
        <v>EE-2b. Struktur des Primärenergieverbrauchs (PEV) bei den erneuerbaren Energieträgern in Bayern 1990 bis 2018</v>
      </c>
      <c r="E66" s="336"/>
    </row>
    <row r="67" spans="1:5" ht="15.75" customHeight="1">
      <c r="A67" s="280"/>
      <c r="B67" s="334"/>
      <c r="C67" s="335"/>
      <c r="D67" s="335" t="str">
        <f>'EE-3'!A1</f>
        <v>EE-3. Struktur des Primärenergieverbrauchs (PEV) bei der Biomasse in Bayern 2018</v>
      </c>
      <c r="E67" s="336"/>
    </row>
    <row r="68" spans="1:5" ht="15.75" customHeight="1">
      <c r="B68" s="334"/>
      <c r="C68" s="335"/>
      <c r="D68" s="335"/>
      <c r="E68" s="336"/>
    </row>
    <row r="69" spans="1:5" ht="15.75" customHeight="1">
      <c r="B69" s="339"/>
      <c r="C69" s="340"/>
      <c r="D69" s="340"/>
      <c r="E69" s="341"/>
    </row>
    <row r="70" spans="1:5" ht="30.6" customHeight="1">
      <c r="B70" s="1189" t="s">
        <v>651</v>
      </c>
      <c r="C70" s="1190"/>
      <c r="D70" s="1190"/>
      <c r="E70" s="344"/>
    </row>
    <row r="71" spans="1:5" ht="15.75" customHeight="1">
      <c r="B71" s="344"/>
      <c r="C71" s="344"/>
      <c r="D71" s="344"/>
      <c r="E71" s="344"/>
    </row>
  </sheetData>
  <mergeCells count="2">
    <mergeCell ref="D21:E22"/>
    <mergeCell ref="B70:D70"/>
  </mergeCells>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30" max="5" man="1"/>
    <brk id="56" max="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DF082"/>
  </sheetPr>
  <dimension ref="A1:L34"/>
  <sheetViews>
    <sheetView view="pageBreakPreview" zoomScaleNormal="70" zoomScaleSheetLayoutView="100" workbookViewId="0"/>
  </sheetViews>
  <sheetFormatPr baseColWidth="10" defaultColWidth="11.42578125" defaultRowHeight="15.75" customHeight="1"/>
  <cols>
    <col min="1" max="1" width="35.7109375" style="13" customWidth="1"/>
    <col min="2" max="6" width="18" style="13" customWidth="1"/>
    <col min="7" max="7" width="2.85546875" style="31" customWidth="1"/>
    <col min="8" max="12" width="11.42578125" style="13"/>
    <col min="13" max="13" width="12.85546875" style="13" bestFit="1" customWidth="1"/>
    <col min="14" max="16384" width="11.42578125" style="13"/>
  </cols>
  <sheetData>
    <row r="1" spans="1:12" ht="15.75" customHeight="1">
      <c r="A1" s="405" t="s">
        <v>580</v>
      </c>
      <c r="B1" s="406"/>
      <c r="C1" s="406"/>
      <c r="D1" s="406"/>
      <c r="E1" s="406"/>
      <c r="F1" s="406"/>
    </row>
    <row r="2" spans="1:12" ht="10.15" customHeight="1">
      <c r="A2" s="407"/>
      <c r="B2" s="407"/>
      <c r="C2" s="407"/>
      <c r="D2" s="407"/>
      <c r="E2" s="407"/>
      <c r="F2" s="407"/>
    </row>
    <row r="3" spans="1:12">
      <c r="A3" s="463"/>
      <c r="B3" s="215">
        <v>2017</v>
      </c>
      <c r="C3" s="4">
        <v>2018</v>
      </c>
      <c r="D3" s="215">
        <v>2017</v>
      </c>
      <c r="E3" s="4">
        <v>2018</v>
      </c>
      <c r="F3" s="5" t="s">
        <v>56</v>
      </c>
    </row>
    <row r="4" spans="1:12">
      <c r="A4" s="464"/>
      <c r="B4" s="302" t="s">
        <v>16</v>
      </c>
      <c r="C4" s="499"/>
      <c r="D4" s="216" t="s">
        <v>5</v>
      </c>
      <c r="E4" s="14"/>
      <c r="F4" s="14"/>
    </row>
    <row r="5" spans="1:12" ht="15.75" customHeight="1">
      <c r="A5" s="691" t="s">
        <v>24</v>
      </c>
      <c r="B5" s="1159">
        <v>385515.26014113863</v>
      </c>
      <c r="C5" s="1159">
        <v>386629.48831738404</v>
      </c>
      <c r="D5" s="1157">
        <v>20.551114843927259</v>
      </c>
      <c r="E5" s="1157">
        <v>21.985981908081197</v>
      </c>
      <c r="F5" s="1157">
        <v>0.2890231052948451</v>
      </c>
      <c r="I5" s="581"/>
      <c r="J5" s="581"/>
    </row>
    <row r="6" spans="1:12" ht="15">
      <c r="A6" s="696" t="s">
        <v>144</v>
      </c>
      <c r="B6" s="1154">
        <v>0</v>
      </c>
      <c r="C6" s="1154">
        <v>0</v>
      </c>
      <c r="D6" s="1155">
        <v>0</v>
      </c>
      <c r="E6" s="1155">
        <v>0</v>
      </c>
      <c r="F6" s="1160" t="s">
        <v>32</v>
      </c>
      <c r="H6" s="28"/>
      <c r="I6" s="581"/>
      <c r="J6" s="581"/>
      <c r="K6" s="613"/>
      <c r="L6" s="613"/>
    </row>
    <row r="7" spans="1:12" ht="15.75" customHeight="1">
      <c r="A7" s="696" t="s">
        <v>145</v>
      </c>
      <c r="B7" s="1154">
        <v>0</v>
      </c>
      <c r="C7" s="1154">
        <v>0</v>
      </c>
      <c r="D7" s="1155">
        <v>0</v>
      </c>
      <c r="E7" s="1155">
        <v>0</v>
      </c>
      <c r="F7" s="1160" t="s">
        <v>32</v>
      </c>
      <c r="H7" s="28"/>
      <c r="I7" s="581"/>
      <c r="J7" s="581"/>
      <c r="K7" s="613"/>
      <c r="L7" s="613"/>
    </row>
    <row r="8" spans="1:12" ht="15.75" customHeight="1">
      <c r="A8" s="696" t="s">
        <v>146</v>
      </c>
      <c r="B8" s="1154">
        <v>1922.7561800000001</v>
      </c>
      <c r="C8" s="1154">
        <v>1974.52727</v>
      </c>
      <c r="D8" s="1155">
        <v>0.102498622382897</v>
      </c>
      <c r="E8" s="1155">
        <v>0.11228300516901112</v>
      </c>
      <c r="F8" s="1155">
        <v>2.6925457600141414</v>
      </c>
      <c r="H8" s="28"/>
      <c r="I8" s="581"/>
      <c r="J8" s="581"/>
      <c r="K8" s="613"/>
      <c r="L8" s="613"/>
    </row>
    <row r="9" spans="1:12" ht="15.75" customHeight="1">
      <c r="A9" s="696" t="s">
        <v>147</v>
      </c>
      <c r="B9" s="1154">
        <v>455.54993722400002</v>
      </c>
      <c r="C9" s="1154">
        <v>340.77024897581168</v>
      </c>
      <c r="D9" s="1155">
        <v>2.4284535646155205E-2</v>
      </c>
      <c r="E9" s="1155">
        <v>1.9378161146995081E-2</v>
      </c>
      <c r="F9" s="1155">
        <v>-25.195852061274593</v>
      </c>
      <c r="H9" s="28"/>
      <c r="I9" s="581"/>
      <c r="J9" s="581"/>
      <c r="K9" s="613"/>
      <c r="L9" s="613"/>
    </row>
    <row r="10" spans="1:12" ht="15.75" customHeight="1">
      <c r="A10" s="696" t="s">
        <v>148</v>
      </c>
      <c r="B10" s="1154">
        <v>343331.38824891468</v>
      </c>
      <c r="C10" s="1154">
        <v>345245.61221840826</v>
      </c>
      <c r="D10" s="1155">
        <v>18.302369630829276</v>
      </c>
      <c r="E10" s="1155">
        <v>19.632656104718137</v>
      </c>
      <c r="F10" s="1155">
        <v>0.55754412064001713</v>
      </c>
      <c r="H10" s="28"/>
      <c r="I10" s="581"/>
      <c r="J10" s="581"/>
      <c r="K10" s="613"/>
      <c r="L10" s="613"/>
    </row>
    <row r="11" spans="1:12" ht="15.75" customHeight="1">
      <c r="A11" s="696" t="s">
        <v>149</v>
      </c>
      <c r="B11" s="1154">
        <v>39805.565774999995</v>
      </c>
      <c r="C11" s="1154">
        <v>39068.578579999994</v>
      </c>
      <c r="D11" s="1155">
        <v>2.1219620550689342</v>
      </c>
      <c r="E11" s="1155">
        <v>2.2216646370470516</v>
      </c>
      <c r="F11" s="1155">
        <v>-1.8514677047069341</v>
      </c>
      <c r="I11" s="581"/>
      <c r="J11" s="581"/>
      <c r="K11" s="613"/>
      <c r="L11" s="613"/>
    </row>
    <row r="12" spans="1:12" ht="15.75" customHeight="1">
      <c r="A12" s="715" t="s">
        <v>150</v>
      </c>
      <c r="B12" s="1158">
        <v>1556597.9318572504</v>
      </c>
      <c r="C12" s="1158">
        <v>1367240.5494060346</v>
      </c>
      <c r="D12" s="1157">
        <v>82.979394516591682</v>
      </c>
      <c r="E12" s="1157">
        <v>77.749180783023249</v>
      </c>
      <c r="F12" s="1160" t="s">
        <v>53</v>
      </c>
      <c r="I12" s="581"/>
      <c r="J12" s="581"/>
      <c r="K12" s="613"/>
      <c r="L12" s="613"/>
    </row>
    <row r="13" spans="1:12" ht="15">
      <c r="A13" s="696" t="s">
        <v>144</v>
      </c>
      <c r="B13" s="1154">
        <v>45853.622380000001</v>
      </c>
      <c r="C13" s="1154">
        <v>36532.669171401423</v>
      </c>
      <c r="D13" s="1155">
        <v>2.4443729132705609</v>
      </c>
      <c r="E13" s="1155">
        <v>2.0774582066978691</v>
      </c>
      <c r="F13" s="1161" t="s">
        <v>53</v>
      </c>
      <c r="I13" s="581"/>
      <c r="J13" s="581"/>
      <c r="K13" s="613"/>
      <c r="L13" s="613"/>
    </row>
    <row r="14" spans="1:12" ht="15.75" customHeight="1">
      <c r="A14" s="696" t="s">
        <v>145</v>
      </c>
      <c r="B14" s="1156" t="s">
        <v>32</v>
      </c>
      <c r="C14" s="1154">
        <v>11218.670070800737</v>
      </c>
      <c r="D14" s="1156" t="s">
        <v>32</v>
      </c>
      <c r="E14" s="1155">
        <v>0.63795826408067258</v>
      </c>
      <c r="F14" s="1161" t="s">
        <v>53</v>
      </c>
      <c r="I14" s="581"/>
      <c r="J14" s="581"/>
      <c r="K14" s="613"/>
      <c r="L14" s="613"/>
    </row>
    <row r="15" spans="1:12" ht="15.75" customHeight="1">
      <c r="A15" s="696" t="s">
        <v>152</v>
      </c>
      <c r="B15" s="1154">
        <v>738491.56024212576</v>
      </c>
      <c r="C15" s="1154">
        <v>612846.22780538606</v>
      </c>
      <c r="D15" s="1155">
        <v>39.367637120903225</v>
      </c>
      <c r="E15" s="1155">
        <v>34.849970020662781</v>
      </c>
      <c r="F15" s="1161" t="s">
        <v>53</v>
      </c>
      <c r="I15" s="581"/>
      <c r="J15" s="581"/>
      <c r="K15" s="613"/>
      <c r="L15" s="613"/>
    </row>
    <row r="16" spans="1:12" ht="15.75" customHeight="1">
      <c r="A16" s="696" t="s">
        <v>147</v>
      </c>
      <c r="B16" s="1156" t="s">
        <v>32</v>
      </c>
      <c r="C16" s="1154">
        <v>400037.13723666349</v>
      </c>
      <c r="D16" s="1156" t="s">
        <v>32</v>
      </c>
      <c r="E16" s="1155">
        <v>22.748418130553695</v>
      </c>
      <c r="F16" s="1161" t="s">
        <v>53</v>
      </c>
      <c r="I16" s="581"/>
      <c r="J16" s="581"/>
      <c r="K16" s="613"/>
      <c r="L16" s="613"/>
    </row>
    <row r="17" spans="1:12" ht="15.75" customHeight="1">
      <c r="A17" s="696" t="s">
        <v>148</v>
      </c>
      <c r="B17" s="1154">
        <v>16167.396310459057</v>
      </c>
      <c r="C17" s="1154">
        <v>15261.433297225667</v>
      </c>
      <c r="D17" s="1155">
        <v>0.86185438724757346</v>
      </c>
      <c r="E17" s="1155">
        <v>0.86785309062807103</v>
      </c>
      <c r="F17" s="1161" t="s">
        <v>53</v>
      </c>
      <c r="I17" s="581"/>
      <c r="J17" s="581"/>
      <c r="K17" s="613"/>
      <c r="L17" s="613"/>
    </row>
    <row r="18" spans="1:12" ht="15.75" customHeight="1">
      <c r="A18" s="696" t="s">
        <v>153</v>
      </c>
      <c r="B18" s="1154">
        <v>339739.46699600003</v>
      </c>
      <c r="C18" s="1154">
        <v>245338.41065454544</v>
      </c>
      <c r="D18" s="1155">
        <v>18.110890865106832</v>
      </c>
      <c r="E18" s="1155">
        <v>13.951356585559488</v>
      </c>
      <c r="F18" s="1161" t="s">
        <v>53</v>
      </c>
      <c r="I18" s="581"/>
      <c r="J18" s="581"/>
      <c r="K18" s="613"/>
      <c r="L18" s="613"/>
    </row>
    <row r="19" spans="1:12" ht="15.75" customHeight="1">
      <c r="A19" s="696" t="s">
        <v>154</v>
      </c>
      <c r="B19" s="1154">
        <v>-1622.476900335133</v>
      </c>
      <c r="C19" s="1154">
        <v>46006.001170011645</v>
      </c>
      <c r="D19" s="1155">
        <v>-8.6491282078429738E-2</v>
      </c>
      <c r="E19" s="1155">
        <v>2.6161664848406723</v>
      </c>
      <c r="F19" s="1161" t="s">
        <v>53</v>
      </c>
      <c r="I19" s="581"/>
      <c r="J19" s="581"/>
      <c r="K19" s="613"/>
      <c r="L19" s="613"/>
    </row>
    <row r="20" spans="1:12" ht="15.75" customHeight="1">
      <c r="A20" s="690" t="s">
        <v>155</v>
      </c>
      <c r="B20" s="1154">
        <v>0</v>
      </c>
      <c r="C20" s="1154">
        <v>0</v>
      </c>
      <c r="D20" s="1155">
        <v>0</v>
      </c>
      <c r="E20" s="1155">
        <v>0</v>
      </c>
      <c r="F20" s="1161" t="s">
        <v>53</v>
      </c>
      <c r="I20" s="581"/>
      <c r="J20" s="581"/>
      <c r="K20" s="613"/>
      <c r="L20" s="613"/>
    </row>
    <row r="21" spans="1:12" ht="15.75" customHeight="1">
      <c r="A21" s="715" t="s">
        <v>156</v>
      </c>
      <c r="B21" s="1158">
        <v>3856.7797418787304</v>
      </c>
      <c r="C21" s="1158">
        <v>4657.236308740803</v>
      </c>
      <c r="D21" s="1157">
        <v>0.20559788832759593</v>
      </c>
      <c r="E21" s="1157">
        <v>0.26483730889553619</v>
      </c>
      <c r="F21" s="1160" t="s">
        <v>53</v>
      </c>
      <c r="I21" s="581"/>
      <c r="J21" s="581"/>
      <c r="K21" s="613"/>
      <c r="L21" s="613"/>
    </row>
    <row r="22" spans="1:12" s="37" customFormat="1" ht="15">
      <c r="A22" s="696" t="s">
        <v>144</v>
      </c>
      <c r="B22" s="1154">
        <v>1587.0041400000002</v>
      </c>
      <c r="C22" s="1154">
        <v>964.69644000000005</v>
      </c>
      <c r="D22" s="1155">
        <v>8.460029397276686E-2</v>
      </c>
      <c r="E22" s="1155">
        <v>5.4858201760387242E-2</v>
      </c>
      <c r="F22" s="1161" t="s">
        <v>53</v>
      </c>
      <c r="G22" s="38"/>
      <c r="I22" s="581"/>
      <c r="J22" s="581"/>
      <c r="K22" s="613"/>
      <c r="L22" s="613"/>
    </row>
    <row r="23" spans="1:12" s="37" customFormat="1" ht="15.75" customHeight="1">
      <c r="A23" s="696" t="s">
        <v>145</v>
      </c>
      <c r="B23" s="1156" t="s">
        <v>32</v>
      </c>
      <c r="C23" s="1154">
        <v>-3.0905899999999997</v>
      </c>
      <c r="D23" s="1156" t="s">
        <v>32</v>
      </c>
      <c r="E23" s="1155">
        <v>-1.7574876691639412E-4</v>
      </c>
      <c r="F23" s="1161" t="s">
        <v>53</v>
      </c>
      <c r="G23" s="38"/>
      <c r="I23" s="581"/>
      <c r="J23" s="581"/>
      <c r="K23" s="613"/>
      <c r="L23" s="613"/>
    </row>
    <row r="24" spans="1:12" s="37" customFormat="1" ht="15.75" customHeight="1">
      <c r="A24" s="696" t="s">
        <v>152</v>
      </c>
      <c r="B24" s="1154">
        <v>1364.3947682270386</v>
      </c>
      <c r="C24" s="1154">
        <v>1041.4047860955225</v>
      </c>
      <c r="D24" s="1155">
        <v>7.2733394688505704E-2</v>
      </c>
      <c r="E24" s="1155">
        <v>5.9220280599212215E-2</v>
      </c>
      <c r="F24" s="1161" t="s">
        <v>53</v>
      </c>
      <c r="G24" s="38"/>
      <c r="I24" s="581"/>
      <c r="J24" s="581"/>
      <c r="K24" s="613"/>
      <c r="L24" s="613"/>
    </row>
    <row r="25" spans="1:12" s="37" customFormat="1" ht="15.75" customHeight="1">
      <c r="A25" s="696" t="s">
        <v>147</v>
      </c>
      <c r="B25" s="1156" t="s">
        <v>32</v>
      </c>
      <c r="C25" s="1154">
        <v>2601.1403339110816</v>
      </c>
      <c r="D25" s="1156" t="s">
        <v>32</v>
      </c>
      <c r="E25" s="1155">
        <v>0.14791583686654339</v>
      </c>
      <c r="F25" s="1161" t="s">
        <v>53</v>
      </c>
      <c r="G25" s="38"/>
      <c r="I25" s="581"/>
      <c r="J25" s="581"/>
      <c r="K25" s="613"/>
      <c r="L25" s="613"/>
    </row>
    <row r="26" spans="1:12" s="37" customFormat="1" ht="15.75" customHeight="1">
      <c r="A26" s="696" t="s">
        <v>148</v>
      </c>
      <c r="B26" s="1154">
        <v>19.635308568106243</v>
      </c>
      <c r="C26" s="1154">
        <v>53.881918734198962</v>
      </c>
      <c r="D26" s="1155">
        <v>1.0467224597837381E-3</v>
      </c>
      <c r="E26" s="1155">
        <v>3.0640365679772547E-3</v>
      </c>
      <c r="F26" s="1161" t="s">
        <v>53</v>
      </c>
      <c r="G26" s="38"/>
      <c r="I26" s="581"/>
      <c r="J26" s="581"/>
      <c r="K26" s="613"/>
      <c r="L26" s="613"/>
    </row>
    <row r="27" spans="1:12" s="37" customFormat="1" ht="15.75" customHeight="1">
      <c r="A27" s="696" t="s">
        <v>149</v>
      </c>
      <c r="B27" s="1154">
        <v>99.864519999999999</v>
      </c>
      <c r="C27" s="1154">
        <v>-0.79657999999997742</v>
      </c>
      <c r="D27" s="1155">
        <v>5.3235952802550687E-3</v>
      </c>
      <c r="E27" s="1155">
        <v>-4.52981316674995E-5</v>
      </c>
      <c r="F27" s="1161" t="s">
        <v>53</v>
      </c>
      <c r="G27" s="38"/>
      <c r="I27" s="581"/>
      <c r="J27" s="581"/>
      <c r="K27" s="613"/>
      <c r="L27" s="613"/>
    </row>
    <row r="28" spans="1:12" s="31" customFormat="1" ht="15.75" customHeight="1">
      <c r="A28" s="715" t="s">
        <v>15</v>
      </c>
      <c r="B28" s="1158">
        <v>1875884.9000109416</v>
      </c>
      <c r="C28" s="1158">
        <v>1758527.2740321597</v>
      </c>
      <c r="D28" s="1157">
        <v>100</v>
      </c>
      <c r="E28" s="1157">
        <v>100</v>
      </c>
      <c r="F28" s="1157">
        <v>-6.256120830126477</v>
      </c>
      <c r="I28" s="581"/>
      <c r="J28" s="581"/>
      <c r="K28" s="613"/>
      <c r="L28" s="613"/>
    </row>
    <row r="29" spans="1:12" s="31" customFormat="1" ht="14.25">
      <c r="A29" s="61" t="s">
        <v>128</v>
      </c>
      <c r="B29" s="71"/>
      <c r="C29" s="71"/>
      <c r="D29" s="72"/>
      <c r="E29" s="73"/>
      <c r="F29" s="74"/>
    </row>
    <row r="30" spans="1:12" s="31" customFormat="1" ht="15.75" customHeight="1">
      <c r="A30" s="67" t="s">
        <v>656</v>
      </c>
      <c r="B30" s="66"/>
      <c r="C30" s="66"/>
      <c r="D30" s="66"/>
      <c r="E30" s="66"/>
      <c r="F30" s="66"/>
    </row>
    <row r="31" spans="1:12" s="31" customFormat="1" ht="15.75" customHeight="1">
      <c r="A31" s="67" t="s">
        <v>143</v>
      </c>
      <c r="B31" s="67"/>
      <c r="C31" s="68"/>
      <c r="D31" s="67"/>
      <c r="E31" s="68"/>
      <c r="F31" s="68"/>
    </row>
    <row r="32" spans="1:12" ht="15.75" customHeight="1">
      <c r="B32" s="69"/>
      <c r="C32" s="68"/>
      <c r="D32" s="69"/>
      <c r="E32" s="68"/>
      <c r="F32" s="68"/>
    </row>
    <row r="34" spans="4:4" ht="15.75" customHeight="1">
      <c r="D34" s="140"/>
    </row>
  </sheetData>
  <conditionalFormatting sqref="A1:GR13 A15:GR15 A14 C14 E14:GR14 A17:GR22 A16 E16:GR16 C16 A24:GR24 A23 C23 E23:GR23 A26:GR994 A25 E25:GR25 C25">
    <cfRule type="cellIs" dxfId="379" priority="9" stopIfTrue="1" operator="equal">
      <formula>0</formula>
    </cfRule>
  </conditionalFormatting>
  <conditionalFormatting sqref="B14">
    <cfRule type="cellIs" dxfId="378" priority="8" stopIfTrue="1" operator="equal">
      <formula>0</formula>
    </cfRule>
  </conditionalFormatting>
  <conditionalFormatting sqref="D14">
    <cfRule type="cellIs" dxfId="377" priority="7" stopIfTrue="1" operator="equal">
      <formula>0</formula>
    </cfRule>
  </conditionalFormatting>
  <conditionalFormatting sqref="D16">
    <cfRule type="cellIs" dxfId="376" priority="6" stopIfTrue="1" operator="equal">
      <formula>0</formula>
    </cfRule>
  </conditionalFormatting>
  <conditionalFormatting sqref="B16">
    <cfRule type="cellIs" dxfId="375" priority="5" stopIfTrue="1" operator="equal">
      <formula>0</formula>
    </cfRule>
  </conditionalFormatting>
  <conditionalFormatting sqref="B23">
    <cfRule type="cellIs" dxfId="374" priority="4" stopIfTrue="1" operator="equal">
      <formula>0</formula>
    </cfRule>
  </conditionalFormatting>
  <conditionalFormatting sqref="D23">
    <cfRule type="cellIs" dxfId="373" priority="3" stopIfTrue="1" operator="equal">
      <formula>0</formula>
    </cfRule>
  </conditionalFormatting>
  <conditionalFormatting sqref="D25">
    <cfRule type="cellIs" dxfId="372" priority="2" stopIfTrue="1" operator="equal">
      <formula>0</formula>
    </cfRule>
  </conditionalFormatting>
  <conditionalFormatting sqref="B25">
    <cfRule type="cellIs" dxfId="371"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tabColor rgb="FFEDF082"/>
  </sheetPr>
  <dimension ref="A1:X76"/>
  <sheetViews>
    <sheetView view="pageBreakPreview" zoomScaleNormal="70" zoomScaleSheetLayoutView="100" workbookViewId="0"/>
  </sheetViews>
  <sheetFormatPr baseColWidth="10" defaultColWidth="9.85546875" defaultRowHeight="15.75" customHeight="1"/>
  <cols>
    <col min="1" max="1" width="7.140625" style="225" customWidth="1"/>
    <col min="2" max="6" width="12.85546875" style="225" customWidth="1"/>
    <col min="7" max="7" width="13.7109375" style="225" customWidth="1"/>
    <col min="8" max="8" width="12.85546875" style="225" customWidth="1"/>
    <col min="9" max="9" width="13.7109375" style="225" customWidth="1"/>
    <col min="10" max="10" width="12.85546875" style="225" customWidth="1"/>
    <col min="11" max="11" width="5.7109375" style="225" customWidth="1"/>
    <col min="12" max="13" width="9.85546875" style="225"/>
    <col min="14" max="14" width="13.85546875" style="225" customWidth="1"/>
    <col min="15" max="16384" width="9.85546875" style="225"/>
  </cols>
  <sheetData>
    <row r="1" spans="1:21" ht="15.75" customHeight="1">
      <c r="A1" s="347" t="s">
        <v>584</v>
      </c>
      <c r="B1" s="410"/>
      <c r="C1" s="410"/>
      <c r="D1" s="410"/>
      <c r="E1" s="226"/>
      <c r="F1" s="226"/>
      <c r="G1" s="226"/>
      <c r="H1" s="226"/>
      <c r="I1" s="226"/>
      <c r="J1" s="226"/>
      <c r="K1" s="226"/>
      <c r="L1" s="226"/>
      <c r="M1" s="226"/>
      <c r="N1" s="226"/>
      <c r="O1" s="226"/>
      <c r="P1" s="226"/>
      <c r="Q1" s="226"/>
      <c r="R1" s="226"/>
      <c r="S1" s="226"/>
      <c r="T1" s="226"/>
      <c r="U1" s="226"/>
    </row>
    <row r="3" spans="1:21" ht="15.75" customHeight="1">
      <c r="A3" s="285"/>
      <c r="B3" s="204"/>
      <c r="C3" s="209" t="s">
        <v>10</v>
      </c>
      <c r="D3" s="208"/>
      <c r="E3" s="208"/>
      <c r="F3" s="208"/>
      <c r="G3" s="208"/>
      <c r="H3" s="208"/>
      <c r="I3" s="208"/>
      <c r="J3" s="208"/>
    </row>
    <row r="4" spans="1:21" ht="47.25" customHeight="1">
      <c r="A4" s="286"/>
      <c r="B4" s="203"/>
      <c r="C4" s="451" t="s">
        <v>4</v>
      </c>
      <c r="D4" s="451" t="s">
        <v>3</v>
      </c>
      <c r="E4" s="451" t="s">
        <v>657</v>
      </c>
      <c r="F4" s="451" t="s">
        <v>2</v>
      </c>
      <c r="G4" s="451" t="s">
        <v>1</v>
      </c>
      <c r="H4" s="451" t="s">
        <v>31</v>
      </c>
      <c r="I4" s="451" t="s">
        <v>19</v>
      </c>
      <c r="J4" s="449" t="s">
        <v>200</v>
      </c>
    </row>
    <row r="5" spans="1:21" ht="15.75" customHeight="1">
      <c r="A5" s="287"/>
      <c r="B5" s="288" t="s">
        <v>16</v>
      </c>
      <c r="C5" s="289"/>
      <c r="D5" s="289"/>
      <c r="E5" s="289"/>
      <c r="F5" s="289"/>
      <c r="G5" s="289"/>
      <c r="H5" s="289"/>
      <c r="I5" s="289"/>
      <c r="J5" s="289"/>
    </row>
    <row r="6" spans="1:21" ht="15.75" customHeight="1">
      <c r="A6" s="47">
        <v>1950</v>
      </c>
      <c r="B6" s="250">
        <v>361749.6</v>
      </c>
      <c r="C6" s="244">
        <v>158263.20000000001</v>
      </c>
      <c r="D6" s="244">
        <v>102578</v>
      </c>
      <c r="E6" s="244">
        <v>23446.400000000001</v>
      </c>
      <c r="F6" s="245" t="s">
        <v>32</v>
      </c>
      <c r="G6" s="244">
        <v>76410.799999999988</v>
      </c>
      <c r="H6" s="246">
        <v>0</v>
      </c>
      <c r="I6" s="245" t="s">
        <v>32</v>
      </c>
      <c r="J6" s="246">
        <v>1051.2</v>
      </c>
      <c r="K6" s="207"/>
      <c r="M6" s="141"/>
    </row>
    <row r="7" spans="1:21" ht="15.75" customHeight="1">
      <c r="A7" s="47">
        <v>1955</v>
      </c>
      <c r="B7" s="251">
        <v>528649.19999999995</v>
      </c>
      <c r="C7" s="50">
        <v>263772</v>
      </c>
      <c r="D7" s="50">
        <v>126024.4</v>
      </c>
      <c r="E7" s="50">
        <v>58616</v>
      </c>
      <c r="F7" s="247" t="s">
        <v>32</v>
      </c>
      <c r="G7" s="50">
        <v>52754.400000000001</v>
      </c>
      <c r="H7" s="248">
        <v>0</v>
      </c>
      <c r="I7" s="247" t="s">
        <v>32</v>
      </c>
      <c r="J7" s="248">
        <v>27482.400000000001</v>
      </c>
      <c r="K7" s="207"/>
      <c r="M7" s="141"/>
    </row>
    <row r="8" spans="1:21" ht="15.75" customHeight="1">
      <c r="A8" s="47">
        <v>1958</v>
      </c>
      <c r="B8" s="251">
        <v>557919.28421052615</v>
      </c>
      <c r="C8" s="50">
        <v>237394.8</v>
      </c>
      <c r="D8" s="50">
        <v>126024.4</v>
      </c>
      <c r="E8" s="50">
        <v>111370.4</v>
      </c>
      <c r="F8" s="50">
        <v>2930.8</v>
      </c>
      <c r="G8" s="50">
        <v>49823.6</v>
      </c>
      <c r="H8" s="248">
        <v>0</v>
      </c>
      <c r="I8" s="247" t="s">
        <v>32</v>
      </c>
      <c r="J8" s="248">
        <v>30375.284210526323</v>
      </c>
      <c r="K8" s="207"/>
      <c r="M8" s="141"/>
    </row>
    <row r="9" spans="1:21" ht="15.75" customHeight="1">
      <c r="A9" s="47">
        <v>1960</v>
      </c>
      <c r="B9" s="251">
        <v>628749.19999999984</v>
      </c>
      <c r="C9" s="50">
        <v>240325.59999999998</v>
      </c>
      <c r="D9" s="50">
        <v>140678.39999999999</v>
      </c>
      <c r="E9" s="50">
        <v>167055.6</v>
      </c>
      <c r="F9" s="50">
        <v>5861.6</v>
      </c>
      <c r="G9" s="50">
        <v>70608.800000000003</v>
      </c>
      <c r="H9" s="248">
        <v>0</v>
      </c>
      <c r="I9" s="247" t="s">
        <v>32</v>
      </c>
      <c r="J9" s="248">
        <v>4219.2</v>
      </c>
      <c r="K9" s="207"/>
      <c r="M9" s="141"/>
    </row>
    <row r="10" spans="1:21" ht="15.75" customHeight="1">
      <c r="A10" s="47">
        <v>1965</v>
      </c>
      <c r="B10" s="251">
        <v>830687.15299999993</v>
      </c>
      <c r="C10" s="50">
        <v>167055.6</v>
      </c>
      <c r="D10" s="50">
        <v>128955.20000000003</v>
      </c>
      <c r="E10" s="50">
        <v>439620</v>
      </c>
      <c r="F10" s="50">
        <v>23446.400000000001</v>
      </c>
      <c r="G10" s="50">
        <v>62186.8</v>
      </c>
      <c r="H10" s="248">
        <v>0</v>
      </c>
      <c r="I10" s="247" t="s">
        <v>32</v>
      </c>
      <c r="J10" s="248">
        <v>9423.1530000000002</v>
      </c>
      <c r="K10" s="207"/>
      <c r="M10" s="141"/>
    </row>
    <row r="11" spans="1:21" ht="15.75" customHeight="1">
      <c r="A11" s="47">
        <v>1967</v>
      </c>
      <c r="B11" s="251">
        <v>866103.13300000003</v>
      </c>
      <c r="C11" s="50">
        <v>143609.20000000001</v>
      </c>
      <c r="D11" s="50">
        <v>105508.8</v>
      </c>
      <c r="E11" s="50">
        <v>512890</v>
      </c>
      <c r="F11" s="50">
        <v>29308</v>
      </c>
      <c r="G11" s="50">
        <v>55957.599999999999</v>
      </c>
      <c r="H11" s="50">
        <v>12403.533000000001</v>
      </c>
      <c r="I11" s="247" t="s">
        <v>32</v>
      </c>
      <c r="J11" s="248">
        <v>6426</v>
      </c>
      <c r="K11" s="207"/>
      <c r="M11" s="141"/>
    </row>
    <row r="12" spans="1:21" ht="15.75" customHeight="1">
      <c r="A12" s="47">
        <v>1968</v>
      </c>
      <c r="B12" s="251">
        <v>949343.24200000009</v>
      </c>
      <c r="C12" s="50">
        <v>146540</v>
      </c>
      <c r="D12" s="50">
        <v>102578</v>
      </c>
      <c r="E12" s="50">
        <v>589090.80000000005</v>
      </c>
      <c r="F12" s="50">
        <v>41031.199999999997</v>
      </c>
      <c r="G12" s="50">
        <v>52094.399999999994</v>
      </c>
      <c r="H12" s="50">
        <v>12414.442000000001</v>
      </c>
      <c r="I12" s="247" t="s">
        <v>32</v>
      </c>
      <c r="J12" s="248">
        <v>5594.4000000000005</v>
      </c>
      <c r="K12" s="207"/>
      <c r="M12" s="141"/>
    </row>
    <row r="13" spans="1:21" ht="15.75" customHeight="1">
      <c r="A13" s="47">
        <v>1969</v>
      </c>
      <c r="B13" s="251">
        <v>1053073.081</v>
      </c>
      <c r="C13" s="50">
        <v>146540</v>
      </c>
      <c r="D13" s="50">
        <v>105508.8</v>
      </c>
      <c r="E13" s="50">
        <v>691668.8</v>
      </c>
      <c r="F13" s="50">
        <v>51289</v>
      </c>
      <c r="G13" s="50">
        <v>37043.760000000002</v>
      </c>
      <c r="H13" s="50">
        <v>14716.241000000002</v>
      </c>
      <c r="I13" s="247" t="s">
        <v>32</v>
      </c>
      <c r="J13" s="248">
        <v>6306.48</v>
      </c>
      <c r="K13" s="207"/>
      <c r="M13" s="141"/>
    </row>
    <row r="14" spans="1:21" ht="15.75" customHeight="1">
      <c r="A14" s="47">
        <v>1970</v>
      </c>
      <c r="B14" s="251">
        <v>1176000</v>
      </c>
      <c r="C14" s="50">
        <v>146000</v>
      </c>
      <c r="D14" s="50">
        <v>94000</v>
      </c>
      <c r="E14" s="50">
        <v>800000</v>
      </c>
      <c r="F14" s="50">
        <v>59000</v>
      </c>
      <c r="G14" s="50">
        <v>50203.200000000004</v>
      </c>
      <c r="H14" s="50">
        <v>21392.549000000003</v>
      </c>
      <c r="I14" s="247" t="s">
        <v>32</v>
      </c>
      <c r="J14" s="248">
        <v>5536.8</v>
      </c>
      <c r="K14" s="207"/>
      <c r="M14" s="141"/>
    </row>
    <row r="15" spans="1:21" ht="15.75" customHeight="1">
      <c r="A15" s="47">
        <v>1971</v>
      </c>
      <c r="B15" s="251">
        <v>1279410.328</v>
      </c>
      <c r="C15" s="50">
        <v>126024.4</v>
      </c>
      <c r="D15" s="50">
        <v>82062.399999999994</v>
      </c>
      <c r="E15" s="50">
        <v>929063.6</v>
      </c>
      <c r="F15" s="50">
        <v>64477.600000000013</v>
      </c>
      <c r="G15" s="50">
        <v>44433.2</v>
      </c>
      <c r="H15" s="50">
        <v>23039.808000000001</v>
      </c>
      <c r="I15" s="247" t="s">
        <v>32</v>
      </c>
      <c r="J15" s="248">
        <v>10309.32</v>
      </c>
      <c r="K15" s="207"/>
      <c r="M15" s="141"/>
    </row>
    <row r="16" spans="1:21" ht="15.75" customHeight="1">
      <c r="A16" s="47">
        <v>1972</v>
      </c>
      <c r="B16" s="251">
        <v>1349530.5327000003</v>
      </c>
      <c r="C16" s="50">
        <v>120162.79999999999</v>
      </c>
      <c r="D16" s="50">
        <v>82062.399999999994</v>
      </c>
      <c r="E16" s="50">
        <v>984748.8</v>
      </c>
      <c r="F16" s="50">
        <v>82062.399999999994</v>
      </c>
      <c r="G16" s="50">
        <v>45802.679999999993</v>
      </c>
      <c r="H16" s="50">
        <v>19857.652700000002</v>
      </c>
      <c r="I16" s="247" t="s">
        <v>32</v>
      </c>
      <c r="J16" s="248">
        <v>14833.800000000001</v>
      </c>
      <c r="K16" s="207"/>
      <c r="M16" s="141"/>
    </row>
    <row r="17" spans="1:13" ht="15.75" customHeight="1">
      <c r="A17" s="47">
        <v>1973</v>
      </c>
      <c r="B17" s="251">
        <v>1432616.2128999999</v>
      </c>
      <c r="C17" s="50">
        <v>106388.04</v>
      </c>
      <c r="D17" s="50">
        <v>93785.600000000006</v>
      </c>
      <c r="E17" s="50">
        <v>1047467.92</v>
      </c>
      <c r="F17" s="50">
        <v>101991.84</v>
      </c>
      <c r="G17" s="50">
        <v>50526.16</v>
      </c>
      <c r="H17" s="50">
        <v>19397.2929</v>
      </c>
      <c r="I17" s="247" t="s">
        <v>32</v>
      </c>
      <c r="J17" s="248">
        <v>13059.36</v>
      </c>
      <c r="K17" s="207"/>
      <c r="M17" s="141"/>
    </row>
    <row r="18" spans="1:13" ht="15.75" customHeight="1">
      <c r="A18" s="47">
        <v>1974</v>
      </c>
      <c r="B18" s="251">
        <v>1427459.3721</v>
      </c>
      <c r="C18" s="50">
        <v>109318.84</v>
      </c>
      <c r="D18" s="50">
        <v>100819.52</v>
      </c>
      <c r="E18" s="50">
        <v>1006436.7200000002</v>
      </c>
      <c r="F18" s="50">
        <v>125145.15999999999</v>
      </c>
      <c r="G18" s="50">
        <v>54423.920000000013</v>
      </c>
      <c r="H18" s="50">
        <v>22111.452100000002</v>
      </c>
      <c r="I18" s="247" t="s">
        <v>32</v>
      </c>
      <c r="J18" s="248">
        <v>9203.76</v>
      </c>
      <c r="K18" s="207"/>
      <c r="M18" s="141"/>
    </row>
    <row r="19" spans="1:13" ht="15.75" customHeight="1">
      <c r="A19" s="47">
        <v>1975</v>
      </c>
      <c r="B19" s="251">
        <v>1372000</v>
      </c>
      <c r="C19" s="50">
        <v>75000</v>
      </c>
      <c r="D19" s="50">
        <v>91000</v>
      </c>
      <c r="E19" s="50">
        <v>987000</v>
      </c>
      <c r="F19" s="50">
        <v>136000</v>
      </c>
      <c r="G19" s="50">
        <v>49335.6</v>
      </c>
      <c r="H19" s="50">
        <v>21523.457000000002</v>
      </c>
      <c r="I19" s="247" t="s">
        <v>32</v>
      </c>
      <c r="J19" s="248">
        <v>11995.2</v>
      </c>
      <c r="K19" s="207"/>
      <c r="M19" s="141"/>
    </row>
    <row r="20" spans="1:13" ht="15.75" customHeight="1">
      <c r="A20" s="47">
        <v>1976</v>
      </c>
      <c r="B20" s="251">
        <v>1506040.3722000001</v>
      </c>
      <c r="C20" s="50">
        <v>85000</v>
      </c>
      <c r="D20" s="50">
        <v>85000</v>
      </c>
      <c r="E20" s="50">
        <v>1110000</v>
      </c>
      <c r="F20" s="50">
        <v>153000</v>
      </c>
      <c r="G20" s="50">
        <v>42400.2</v>
      </c>
      <c r="H20" s="50">
        <v>15117.692200000001</v>
      </c>
      <c r="I20" s="247" t="s">
        <v>32</v>
      </c>
      <c r="J20" s="248">
        <v>15522.480000000001</v>
      </c>
      <c r="K20" s="207"/>
      <c r="M20" s="141"/>
    </row>
    <row r="21" spans="1:13" ht="15.75" customHeight="1">
      <c r="A21" s="47">
        <v>1977</v>
      </c>
      <c r="B21" s="251">
        <v>1483559.5287000001</v>
      </c>
      <c r="C21" s="50">
        <v>80000</v>
      </c>
      <c r="D21" s="50">
        <v>84000</v>
      </c>
      <c r="E21" s="50">
        <v>1070000</v>
      </c>
      <c r="F21" s="50">
        <v>175000</v>
      </c>
      <c r="G21" s="50">
        <v>47730.16</v>
      </c>
      <c r="H21" s="50">
        <v>2883.2487000000001</v>
      </c>
      <c r="I21" s="247" t="s">
        <v>32</v>
      </c>
      <c r="J21" s="248">
        <v>23946.12</v>
      </c>
      <c r="K21" s="207"/>
      <c r="M21" s="141"/>
    </row>
    <row r="22" spans="1:13" ht="15.75" customHeight="1">
      <c r="A22" s="47">
        <v>1978</v>
      </c>
      <c r="B22" s="251">
        <v>1535611.4323999998</v>
      </c>
      <c r="C22" s="50">
        <v>85000</v>
      </c>
      <c r="D22" s="50">
        <v>85000</v>
      </c>
      <c r="E22" s="50">
        <v>1070000</v>
      </c>
      <c r="F22" s="50">
        <v>197000</v>
      </c>
      <c r="G22" s="50">
        <v>50028.68</v>
      </c>
      <c r="H22" s="50">
        <v>27529.952400000002</v>
      </c>
      <c r="I22" s="247" t="s">
        <v>32</v>
      </c>
      <c r="J22" s="248">
        <v>21052.799999999999</v>
      </c>
      <c r="K22" s="207"/>
      <c r="M22" s="141"/>
    </row>
    <row r="23" spans="1:13" s="973" customFormat="1" ht="15.75" customHeight="1">
      <c r="A23" s="47">
        <v>1979</v>
      </c>
      <c r="B23" s="251">
        <v>1587299.182</v>
      </c>
      <c r="C23" s="50">
        <v>92000</v>
      </c>
      <c r="D23" s="50">
        <v>81000</v>
      </c>
      <c r="E23" s="50">
        <v>1084000</v>
      </c>
      <c r="F23" s="50">
        <v>195000</v>
      </c>
      <c r="G23" s="50">
        <v>51394.8</v>
      </c>
      <c r="H23" s="50">
        <v>60195.862000000001</v>
      </c>
      <c r="I23" s="247" t="s">
        <v>32</v>
      </c>
      <c r="J23" s="248">
        <v>23708.52</v>
      </c>
      <c r="K23" s="207"/>
      <c r="L23" s="225"/>
      <c r="M23" s="141"/>
    </row>
    <row r="24" spans="1:13" s="973" customFormat="1" ht="15.75" customHeight="1">
      <c r="A24" s="61" t="s">
        <v>128</v>
      </c>
      <c r="B24" s="1059"/>
      <c r="C24" s="1059"/>
      <c r="D24" s="1059"/>
      <c r="E24" s="1059"/>
      <c r="F24" s="1059"/>
      <c r="G24" s="1059"/>
      <c r="H24" s="1059"/>
      <c r="I24" s="1000"/>
      <c r="J24" s="1061"/>
      <c r="K24" s="207"/>
      <c r="M24" s="141"/>
    </row>
    <row r="25" spans="1:13" ht="15.75" customHeight="1">
      <c r="A25" s="1131" t="s">
        <v>659</v>
      </c>
    </row>
    <row r="26" spans="1:13" ht="15.75" customHeight="1">
      <c r="A26" s="347" t="s">
        <v>584</v>
      </c>
      <c r="B26" s="410"/>
      <c r="C26" s="410"/>
      <c r="D26" s="410"/>
      <c r="E26" s="226"/>
      <c r="F26" s="226"/>
      <c r="G26" s="226"/>
      <c r="H26" s="226"/>
      <c r="I26" s="226"/>
      <c r="J26" s="226"/>
      <c r="K26" s="226"/>
      <c r="M26" s="207"/>
    </row>
    <row r="27" spans="1:13" ht="15.75" customHeight="1">
      <c r="M27" s="207"/>
    </row>
    <row r="28" spans="1:13" ht="15.75" customHeight="1">
      <c r="A28" s="285"/>
      <c r="B28" s="204"/>
      <c r="C28" s="209" t="s">
        <v>10</v>
      </c>
      <c r="D28" s="208"/>
      <c r="E28" s="208"/>
      <c r="F28" s="208"/>
      <c r="G28" s="208"/>
      <c r="H28" s="208"/>
      <c r="I28" s="208"/>
      <c r="J28" s="208"/>
      <c r="M28" s="207"/>
    </row>
    <row r="29" spans="1:13" ht="47.25" customHeight="1">
      <c r="A29" s="286"/>
      <c r="B29" s="203"/>
      <c r="C29" s="451" t="s">
        <v>4</v>
      </c>
      <c r="D29" s="451" t="s">
        <v>3</v>
      </c>
      <c r="E29" s="451" t="s">
        <v>657</v>
      </c>
      <c r="F29" s="451" t="s">
        <v>2</v>
      </c>
      <c r="G29" s="451" t="s">
        <v>1</v>
      </c>
      <c r="H29" s="451" t="s">
        <v>31</v>
      </c>
      <c r="I29" s="451" t="s">
        <v>19</v>
      </c>
      <c r="J29" s="449" t="s">
        <v>200</v>
      </c>
      <c r="M29" s="207"/>
    </row>
    <row r="30" spans="1:13" ht="15.75" customHeight="1">
      <c r="A30" s="287"/>
      <c r="B30" s="260" t="s">
        <v>16</v>
      </c>
      <c r="C30" s="213"/>
      <c r="D30" s="213"/>
      <c r="E30" s="213"/>
      <c r="F30" s="213"/>
      <c r="G30" s="213"/>
      <c r="H30" s="213"/>
      <c r="I30" s="213"/>
      <c r="J30" s="213"/>
      <c r="M30" s="207"/>
    </row>
    <row r="31" spans="1:13" ht="15.75" customHeight="1">
      <c r="A31" s="47">
        <v>1980</v>
      </c>
      <c r="B31" s="839">
        <v>1509000</v>
      </c>
      <c r="C31" s="834">
        <v>101000</v>
      </c>
      <c r="D31" s="834">
        <v>81000</v>
      </c>
      <c r="E31" s="834">
        <v>1001000</v>
      </c>
      <c r="F31" s="834">
        <v>193000</v>
      </c>
      <c r="G31" s="834">
        <v>52000</v>
      </c>
      <c r="H31" s="834">
        <v>48915.956000000006</v>
      </c>
      <c r="I31" s="245" t="s">
        <v>32</v>
      </c>
      <c r="J31" s="834">
        <v>31654.799999999999</v>
      </c>
      <c r="K31" s="207"/>
      <c r="M31" s="141"/>
    </row>
    <row r="32" spans="1:13" ht="15.75" customHeight="1">
      <c r="A32" s="47">
        <v>1981</v>
      </c>
      <c r="B32" s="839">
        <v>1402978.7287999997</v>
      </c>
      <c r="C32" s="834">
        <v>103000</v>
      </c>
      <c r="D32" s="834">
        <v>81000</v>
      </c>
      <c r="E32" s="834">
        <v>889000</v>
      </c>
      <c r="F32" s="834">
        <v>186000</v>
      </c>
      <c r="G32" s="834">
        <v>56704.560000000005</v>
      </c>
      <c r="H32" s="834">
        <v>48252.688800000004</v>
      </c>
      <c r="I32" s="798" t="s">
        <v>32</v>
      </c>
      <c r="J32" s="834">
        <v>39021.479999999996</v>
      </c>
      <c r="K32" s="207"/>
      <c r="M32" s="141"/>
    </row>
    <row r="33" spans="1:24" ht="15.75" customHeight="1">
      <c r="A33" s="47">
        <v>1982</v>
      </c>
      <c r="B33" s="839">
        <v>1399068.7925000002</v>
      </c>
      <c r="C33" s="834">
        <v>110000</v>
      </c>
      <c r="D33" s="834">
        <v>66000</v>
      </c>
      <c r="E33" s="834">
        <v>841000</v>
      </c>
      <c r="F33" s="834">
        <v>186000</v>
      </c>
      <c r="G33" s="834">
        <v>54837.68</v>
      </c>
      <c r="H33" s="834">
        <v>113480.87250000001</v>
      </c>
      <c r="I33" s="798" t="s">
        <v>32</v>
      </c>
      <c r="J33" s="834">
        <v>27750.239999999998</v>
      </c>
      <c r="K33" s="207"/>
      <c r="M33" s="141"/>
    </row>
    <row r="34" spans="1:24" ht="15.75" customHeight="1">
      <c r="A34" s="47">
        <v>1983</v>
      </c>
      <c r="B34" s="839">
        <v>1465801.1721999999</v>
      </c>
      <c r="C34" s="834">
        <v>102000</v>
      </c>
      <c r="D34" s="834">
        <v>69000</v>
      </c>
      <c r="E34" s="834">
        <v>832000</v>
      </c>
      <c r="F34" s="834">
        <v>190000</v>
      </c>
      <c r="G34" s="834">
        <v>54616.560000000005</v>
      </c>
      <c r="H34" s="834">
        <v>190970.77220000001</v>
      </c>
      <c r="I34" s="798" t="s">
        <v>32</v>
      </c>
      <c r="J34" s="834">
        <v>27213.84</v>
      </c>
      <c r="K34" s="207"/>
      <c r="M34" s="141"/>
      <c r="P34" s="836"/>
      <c r="Q34" s="836"/>
      <c r="R34" s="836"/>
      <c r="S34" s="836"/>
      <c r="T34" s="836"/>
      <c r="U34" s="836"/>
      <c r="V34" s="836"/>
      <c r="W34" s="836"/>
      <c r="X34" s="836"/>
    </row>
    <row r="35" spans="1:24" ht="15.75" customHeight="1">
      <c r="A35" s="47">
        <v>1984</v>
      </c>
      <c r="B35" s="839">
        <v>1559581.5325000002</v>
      </c>
      <c r="C35" s="834">
        <v>128000</v>
      </c>
      <c r="D35" s="834">
        <v>64000</v>
      </c>
      <c r="E35" s="834">
        <v>827000</v>
      </c>
      <c r="F35" s="834">
        <v>211000</v>
      </c>
      <c r="G35" s="834">
        <v>57212.200000000004</v>
      </c>
      <c r="H35" s="834">
        <v>262061.45250000004</v>
      </c>
      <c r="I35" s="798" t="s">
        <v>32</v>
      </c>
      <c r="J35" s="834">
        <v>10307.880000000001</v>
      </c>
      <c r="K35" s="207"/>
      <c r="M35" s="141"/>
      <c r="P35" s="836"/>
      <c r="Q35" s="836"/>
      <c r="R35" s="836"/>
      <c r="S35" s="836"/>
      <c r="T35" s="836"/>
      <c r="U35" s="836"/>
      <c r="V35" s="836"/>
      <c r="W35" s="836"/>
      <c r="X35" s="836"/>
    </row>
    <row r="36" spans="1:24" ht="15.75" customHeight="1">
      <c r="A36" s="47">
        <v>1985</v>
      </c>
      <c r="B36" s="839">
        <v>1674000</v>
      </c>
      <c r="C36" s="834">
        <v>120000</v>
      </c>
      <c r="D36" s="834">
        <v>61000</v>
      </c>
      <c r="E36" s="834">
        <v>832000</v>
      </c>
      <c r="F36" s="834">
        <v>221000</v>
      </c>
      <c r="G36" s="834">
        <v>58000</v>
      </c>
      <c r="H36" s="834">
        <v>397251.23500000004</v>
      </c>
      <c r="I36" s="798" t="s">
        <v>32</v>
      </c>
      <c r="J36" s="834">
        <v>-14706</v>
      </c>
      <c r="K36" s="207"/>
      <c r="M36" s="141"/>
      <c r="P36" s="836"/>
      <c r="Q36" s="836"/>
      <c r="R36" s="836"/>
      <c r="S36" s="836"/>
      <c r="T36" s="836"/>
      <c r="U36" s="836"/>
      <c r="V36" s="836"/>
      <c r="W36" s="836"/>
      <c r="X36" s="836"/>
    </row>
    <row r="37" spans="1:24" ht="15.75" customHeight="1">
      <c r="A37" s="47">
        <v>1986</v>
      </c>
      <c r="B37" s="839">
        <v>1695427.6479</v>
      </c>
      <c r="C37" s="834">
        <v>118000</v>
      </c>
      <c r="D37" s="834">
        <v>55000</v>
      </c>
      <c r="E37" s="834">
        <v>889000</v>
      </c>
      <c r="F37" s="834">
        <v>219000</v>
      </c>
      <c r="G37" s="834">
        <v>60303.28</v>
      </c>
      <c r="H37" s="834">
        <v>360794.44790000003</v>
      </c>
      <c r="I37" s="798" t="s">
        <v>32</v>
      </c>
      <c r="J37" s="834">
        <v>-6670.08</v>
      </c>
      <c r="K37" s="207"/>
      <c r="M37" s="141"/>
      <c r="P37" s="836"/>
      <c r="Q37" s="836"/>
      <c r="R37" s="836"/>
      <c r="S37" s="836"/>
      <c r="T37" s="836"/>
      <c r="U37" s="836"/>
      <c r="V37" s="836"/>
      <c r="W37" s="836"/>
      <c r="X37" s="836"/>
    </row>
    <row r="38" spans="1:24" ht="15.75" customHeight="1">
      <c r="A38" s="47">
        <v>1987</v>
      </c>
      <c r="B38" s="839">
        <v>1673094.6705</v>
      </c>
      <c r="C38" s="834">
        <v>111000</v>
      </c>
      <c r="D38" s="834">
        <v>45000</v>
      </c>
      <c r="E38" s="834">
        <v>859000</v>
      </c>
      <c r="F38" s="834">
        <v>236000</v>
      </c>
      <c r="G38" s="834">
        <v>63923.88</v>
      </c>
      <c r="H38" s="834">
        <v>359391.55050000001</v>
      </c>
      <c r="I38" s="798" t="s">
        <v>32</v>
      </c>
      <c r="J38" s="834">
        <v>-1220.7600000000002</v>
      </c>
      <c r="K38" s="207"/>
      <c r="M38" s="141"/>
      <c r="P38" s="836"/>
      <c r="Q38" s="836"/>
      <c r="R38" s="836"/>
      <c r="S38" s="836"/>
      <c r="T38" s="836"/>
      <c r="U38" s="836"/>
      <c r="V38" s="836"/>
      <c r="W38" s="836"/>
      <c r="X38" s="836"/>
    </row>
    <row r="39" spans="1:24" ht="15.75" customHeight="1">
      <c r="A39" s="47">
        <v>1988</v>
      </c>
      <c r="B39" s="839">
        <v>1736129.6307999999</v>
      </c>
      <c r="C39" s="834">
        <v>98000</v>
      </c>
      <c r="D39" s="834">
        <v>44000</v>
      </c>
      <c r="E39" s="834">
        <v>882000</v>
      </c>
      <c r="F39" s="834">
        <v>231000</v>
      </c>
      <c r="G39" s="834">
        <v>64711.560000000005</v>
      </c>
      <c r="H39" s="834">
        <v>422191.39079999999</v>
      </c>
      <c r="I39" s="798" t="s">
        <v>32</v>
      </c>
      <c r="J39" s="834">
        <v>-5773.3200000000006</v>
      </c>
      <c r="K39" s="207"/>
      <c r="M39" s="141"/>
      <c r="Q39" s="836"/>
      <c r="R39" s="836"/>
      <c r="S39" s="836"/>
      <c r="T39" s="836"/>
      <c r="U39" s="836"/>
      <c r="V39" s="836"/>
      <c r="W39" s="836"/>
      <c r="X39" s="836"/>
    </row>
    <row r="40" spans="1:24" ht="15.75" customHeight="1">
      <c r="A40" s="47">
        <v>1989</v>
      </c>
      <c r="B40" s="839">
        <v>1728562.9470000002</v>
      </c>
      <c r="C40" s="834">
        <v>90000</v>
      </c>
      <c r="D40" s="834">
        <v>44000</v>
      </c>
      <c r="E40" s="834">
        <v>824000</v>
      </c>
      <c r="F40" s="834">
        <v>256000</v>
      </c>
      <c r="G40" s="834">
        <v>64339.079999999994</v>
      </c>
      <c r="H40" s="834">
        <v>459301.62700000004</v>
      </c>
      <c r="I40" s="798" t="s">
        <v>32</v>
      </c>
      <c r="J40" s="834">
        <v>-9077.76</v>
      </c>
      <c r="K40" s="207"/>
      <c r="M40" s="141"/>
    </row>
    <row r="41" spans="1:24" ht="15.75" customHeight="1">
      <c r="A41" s="47">
        <v>1990</v>
      </c>
      <c r="B41" s="1062">
        <v>1768844.5007156527</v>
      </c>
      <c r="C41" s="1059">
        <v>96123.450787118243</v>
      </c>
      <c r="D41" s="1059">
        <v>48348.138407385253</v>
      </c>
      <c r="E41" s="1059">
        <v>847641.6303400239</v>
      </c>
      <c r="F41" s="1059">
        <v>270454.53109877149</v>
      </c>
      <c r="G41" s="1059">
        <v>61349.83756896769</v>
      </c>
      <c r="H41" s="1059">
        <v>448309.09090909088</v>
      </c>
      <c r="I41" s="1059">
        <v>4610.4250459784635</v>
      </c>
      <c r="J41" s="1059">
        <v>-7992.6034416826069</v>
      </c>
      <c r="M41" s="141"/>
      <c r="N41" s="1066"/>
    </row>
    <row r="42" spans="1:24" ht="15.75" customHeight="1">
      <c r="A42" s="47">
        <v>1991</v>
      </c>
      <c r="B42" s="1062">
        <v>1864846.2373895822</v>
      </c>
      <c r="C42" s="1059">
        <v>99844.013800767105</v>
      </c>
      <c r="D42" s="1059">
        <v>43003.722422363222</v>
      </c>
      <c r="E42" s="1059">
        <v>894764.32032996963</v>
      </c>
      <c r="F42" s="1059">
        <v>285420.89723445947</v>
      </c>
      <c r="G42" s="1059">
        <v>56973.768952192244</v>
      </c>
      <c r="H42" s="1059">
        <v>489855.90909090912</v>
      </c>
      <c r="I42" s="1059">
        <v>4367.6055589209991</v>
      </c>
      <c r="J42" s="1059">
        <v>-9384.0000000000291</v>
      </c>
      <c r="M42" s="141"/>
      <c r="N42" s="1033"/>
    </row>
    <row r="43" spans="1:24" ht="15.75" customHeight="1">
      <c r="A43" s="47">
        <v>1992</v>
      </c>
      <c r="B43" s="1062">
        <v>1849413.2594042651</v>
      </c>
      <c r="C43" s="1059">
        <v>96646.28025477707</v>
      </c>
      <c r="D43" s="1059">
        <v>43716.300448430018</v>
      </c>
      <c r="E43" s="1059">
        <v>886272.71671480522</v>
      </c>
      <c r="F43" s="1059">
        <v>274838.1628913256</v>
      </c>
      <c r="G43" s="1059">
        <v>63259.381275137799</v>
      </c>
      <c r="H43" s="1059">
        <v>484636.36363636365</v>
      </c>
      <c r="I43" s="1059">
        <v>4763.0541834251944</v>
      </c>
      <c r="J43" s="1059">
        <v>-4719</v>
      </c>
      <c r="M43" s="141"/>
      <c r="N43" s="1033"/>
    </row>
    <row r="44" spans="1:24" ht="15.75" customHeight="1">
      <c r="A44" s="47">
        <v>1993</v>
      </c>
      <c r="B44" s="1062">
        <v>1869320.0276965597</v>
      </c>
      <c r="C44" s="1059">
        <v>98643.216216216228</v>
      </c>
      <c r="D44" s="1059">
        <v>41975.621621621496</v>
      </c>
      <c r="E44" s="1059">
        <v>919374.61090191954</v>
      </c>
      <c r="F44" s="1059">
        <v>277804.11206152249</v>
      </c>
      <c r="G44" s="1059">
        <v>65039.920137167799</v>
      </c>
      <c r="H44" s="1059">
        <v>459480</v>
      </c>
      <c r="I44" s="1059">
        <v>4955.9467581118643</v>
      </c>
      <c r="J44" s="1059">
        <v>2046.6</v>
      </c>
      <c r="M44" s="141"/>
      <c r="N44" s="1033"/>
    </row>
    <row r="45" spans="1:24" ht="15.75" customHeight="1">
      <c r="A45" s="47">
        <v>1994</v>
      </c>
      <c r="B45" s="1062">
        <v>1860253.0100699053</v>
      </c>
      <c r="C45" s="1059">
        <v>93400</v>
      </c>
      <c r="D45" s="1059">
        <v>40978.392</v>
      </c>
      <c r="E45" s="1059">
        <v>904428.41006990522</v>
      </c>
      <c r="F45" s="1059">
        <v>270655</v>
      </c>
      <c r="G45" s="1059">
        <v>68275.399999999994</v>
      </c>
      <c r="H45" s="1059">
        <v>479520</v>
      </c>
      <c r="I45" s="1059">
        <v>5130</v>
      </c>
      <c r="J45" s="1059">
        <v>-2134.8000000000002</v>
      </c>
      <c r="M45" s="141"/>
      <c r="N45" s="1033"/>
    </row>
    <row r="46" spans="1:24" ht="15.75" customHeight="1">
      <c r="A46" s="47">
        <v>1995</v>
      </c>
      <c r="B46" s="1029">
        <v>1936607.4669528399</v>
      </c>
      <c r="C46" s="1023">
        <v>99276</v>
      </c>
      <c r="D46" s="1023">
        <v>34393.182000000001</v>
      </c>
      <c r="E46" s="1023">
        <v>886739.46695283998</v>
      </c>
      <c r="F46" s="1023">
        <v>296876</v>
      </c>
      <c r="G46" s="1023">
        <v>108068.6</v>
      </c>
      <c r="H46" s="1023">
        <v>510636</v>
      </c>
      <c r="I46" s="1023">
        <v>8748.4</v>
      </c>
      <c r="J46" s="1023">
        <v>-8130</v>
      </c>
      <c r="M46" s="141"/>
      <c r="N46" s="1033"/>
    </row>
    <row r="47" spans="1:24" ht="15.75" customHeight="1">
      <c r="A47" s="47">
        <v>1996</v>
      </c>
      <c r="B47" s="1029">
        <v>1999111.9030115136</v>
      </c>
      <c r="C47" s="1023">
        <v>109470</v>
      </c>
      <c r="D47" s="1023">
        <v>38526.192999999999</v>
      </c>
      <c r="E47" s="1023">
        <v>913067.90301151364</v>
      </c>
      <c r="F47" s="1023">
        <v>318388</v>
      </c>
      <c r="G47" s="1023">
        <v>105929.4</v>
      </c>
      <c r="H47" s="1023">
        <v>511289</v>
      </c>
      <c r="I47" s="1023">
        <v>9011.6</v>
      </c>
      <c r="J47" s="1023">
        <v>-6570</v>
      </c>
      <c r="M47" s="141"/>
      <c r="N47" s="1033"/>
    </row>
    <row r="48" spans="1:24" ht="15.75" customHeight="1">
      <c r="A48" s="47">
        <v>1997</v>
      </c>
      <c r="B48" s="1029">
        <v>1984940.8003773221</v>
      </c>
      <c r="C48" s="1023">
        <v>103846</v>
      </c>
      <c r="D48" s="1023">
        <v>36527.699994500006</v>
      </c>
      <c r="E48" s="1023">
        <v>905845.02450567589</v>
      </c>
      <c r="F48" s="1023">
        <v>307333</v>
      </c>
      <c r="G48" s="1023">
        <v>106513.57587164649</v>
      </c>
      <c r="H48" s="1023">
        <v>520184</v>
      </c>
      <c r="I48" s="1023">
        <v>9679.2000000000007</v>
      </c>
      <c r="J48" s="1023">
        <v>-4986</v>
      </c>
      <c r="M48" s="141"/>
      <c r="N48" s="1033"/>
    </row>
    <row r="49" spans="1:14" ht="15.75" customHeight="1">
      <c r="A49" s="47">
        <v>1998</v>
      </c>
      <c r="B49" s="1029">
        <v>2017317.5570961982</v>
      </c>
      <c r="C49" s="1023">
        <v>102708.59235886323</v>
      </c>
      <c r="D49" s="1023">
        <v>41569.453430599999</v>
      </c>
      <c r="E49" s="1023">
        <v>933480.63033962622</v>
      </c>
      <c r="F49" s="1023">
        <v>309700.14162711729</v>
      </c>
      <c r="G49" s="1023">
        <v>110107.0111737917</v>
      </c>
      <c r="H49" s="1023">
        <v>515434.14831600006</v>
      </c>
      <c r="I49" s="1023">
        <v>10145.751600000001</v>
      </c>
      <c r="J49" s="1023">
        <v>-5829.0551999999998</v>
      </c>
      <c r="M49" s="141"/>
      <c r="N49" s="1033"/>
    </row>
    <row r="50" spans="1:14" s="973" customFormat="1" ht="15.75" customHeight="1">
      <c r="A50" s="47">
        <v>1999</v>
      </c>
      <c r="B50" s="1029">
        <v>1999195.3132249</v>
      </c>
      <c r="C50" s="1023">
        <v>97141.100851981755</v>
      </c>
      <c r="D50" s="1023">
        <v>36049.557682860366</v>
      </c>
      <c r="E50" s="1023">
        <v>897394.63109834166</v>
      </c>
      <c r="F50" s="1023">
        <v>326747.06902739371</v>
      </c>
      <c r="G50" s="1023">
        <v>120086.7315351828</v>
      </c>
      <c r="H50" s="1023">
        <v>519402.11161300004</v>
      </c>
      <c r="I50" s="1023">
        <v>11335.3488</v>
      </c>
      <c r="J50" s="1023">
        <v>-8961.0048000000006</v>
      </c>
      <c r="K50" s="225"/>
      <c r="L50" s="225"/>
      <c r="M50" s="141"/>
      <c r="N50" s="1033"/>
    </row>
    <row r="51" spans="1:14" s="973" customFormat="1" ht="15.75" customHeight="1">
      <c r="A51" s="61" t="s">
        <v>128</v>
      </c>
      <c r="B51" s="1059"/>
      <c r="C51" s="1059"/>
      <c r="D51" s="1059"/>
      <c r="E51" s="1059"/>
      <c r="F51" s="1059"/>
      <c r="G51" s="1059"/>
      <c r="H51" s="1059"/>
      <c r="I51" s="1059"/>
      <c r="J51" s="1059"/>
      <c r="M51" s="141"/>
      <c r="N51" s="1033"/>
    </row>
    <row r="52" spans="1:14" ht="15.75" customHeight="1">
      <c r="A52" s="1131" t="s">
        <v>659</v>
      </c>
    </row>
    <row r="53" spans="1:14" s="669" customFormat="1" ht="15.75" customHeight="1">
      <c r="A53" s="347" t="s">
        <v>584</v>
      </c>
      <c r="B53" s="410"/>
      <c r="C53" s="410"/>
      <c r="D53" s="410"/>
      <c r="E53" s="226"/>
      <c r="F53" s="226"/>
      <c r="G53" s="226"/>
      <c r="H53" s="226"/>
      <c r="I53" s="226"/>
      <c r="J53" s="226"/>
      <c r="M53" s="141"/>
      <c r="N53" s="1033"/>
    </row>
    <row r="54" spans="1:14" s="669" customFormat="1" ht="15.75" customHeight="1">
      <c r="M54" s="141"/>
      <c r="N54" s="1033"/>
    </row>
    <row r="55" spans="1:14" s="669" customFormat="1" ht="15.75" customHeight="1">
      <c r="A55" s="285"/>
      <c r="B55" s="204"/>
      <c r="C55" s="209" t="s">
        <v>10</v>
      </c>
      <c r="D55" s="208"/>
      <c r="E55" s="208"/>
      <c r="F55" s="208"/>
      <c r="G55" s="208"/>
      <c r="H55" s="208"/>
      <c r="I55" s="208"/>
      <c r="J55" s="208"/>
      <c r="M55" s="141"/>
      <c r="N55" s="1033"/>
    </row>
    <row r="56" spans="1:14" s="669" customFormat="1" ht="47.25" customHeight="1">
      <c r="A56" s="286"/>
      <c r="B56" s="203"/>
      <c r="C56" s="676" t="s">
        <v>4</v>
      </c>
      <c r="D56" s="676" t="s">
        <v>3</v>
      </c>
      <c r="E56" s="676" t="s">
        <v>203</v>
      </c>
      <c r="F56" s="676" t="s">
        <v>2</v>
      </c>
      <c r="G56" s="676" t="s">
        <v>1</v>
      </c>
      <c r="H56" s="676" t="s">
        <v>31</v>
      </c>
      <c r="I56" s="676" t="s">
        <v>19</v>
      </c>
      <c r="J56" s="675" t="s">
        <v>200</v>
      </c>
      <c r="M56" s="141"/>
      <c r="N56" s="1033"/>
    </row>
    <row r="57" spans="1:14" s="669" customFormat="1" ht="15.75" customHeight="1">
      <c r="A57" s="287"/>
      <c r="B57" s="260" t="s">
        <v>16</v>
      </c>
      <c r="C57" s="213"/>
      <c r="D57" s="213"/>
      <c r="E57" s="213"/>
      <c r="F57" s="213"/>
      <c r="G57" s="213"/>
      <c r="H57" s="213"/>
      <c r="I57" s="213"/>
      <c r="J57" s="213"/>
      <c r="M57" s="141"/>
      <c r="N57" s="1033"/>
    </row>
    <row r="58" spans="1:14" ht="15.75" customHeight="1">
      <c r="A58" s="47">
        <v>2000</v>
      </c>
      <c r="B58" s="1029">
        <v>2007718.2267468697</v>
      </c>
      <c r="C58" s="1023">
        <v>96072.20216660884</v>
      </c>
      <c r="D58" s="1023">
        <v>35300.748415597969</v>
      </c>
      <c r="E58" s="1023">
        <v>877692.81637620449</v>
      </c>
      <c r="F58" s="1023">
        <v>324848.80682576139</v>
      </c>
      <c r="G58" s="1023">
        <v>129444.86387730992</v>
      </c>
      <c r="H58" s="1023">
        <v>540772.36261700001</v>
      </c>
      <c r="I58" s="1023">
        <v>12015.7736</v>
      </c>
      <c r="J58" s="1023">
        <v>-8429.0364000000009</v>
      </c>
      <c r="M58" s="141"/>
      <c r="N58" s="1033"/>
    </row>
    <row r="59" spans="1:14" ht="15.75" customHeight="1">
      <c r="A59" s="47">
        <v>2001</v>
      </c>
      <c r="B59" s="1029">
        <v>2061035.3040495364</v>
      </c>
      <c r="C59" s="1023">
        <v>79334.291687916077</v>
      </c>
      <c r="D59" s="1023">
        <v>37964.676937395147</v>
      </c>
      <c r="E59" s="1023">
        <v>896279.93656781793</v>
      </c>
      <c r="F59" s="1023">
        <v>346356.57032899396</v>
      </c>
      <c r="G59" s="1023">
        <v>133220.66827140778</v>
      </c>
      <c r="H59" s="1023">
        <v>553990.11064999993</v>
      </c>
      <c r="I59" s="1023">
        <v>11568.338800000001</v>
      </c>
      <c r="J59" s="1023">
        <v>2321.021449400836</v>
      </c>
      <c r="M59" s="141"/>
      <c r="N59" s="1033"/>
    </row>
    <row r="60" spans="1:14" ht="15.75" customHeight="1">
      <c r="A60" s="47">
        <v>2002</v>
      </c>
      <c r="B60" s="1029">
        <v>1998048.410420577</v>
      </c>
      <c r="C60" s="1023">
        <v>66933.454140643065</v>
      </c>
      <c r="D60" s="1023">
        <v>24888.300547840099</v>
      </c>
      <c r="E60" s="1023">
        <v>847575.93413501233</v>
      </c>
      <c r="F60" s="1023">
        <v>341133.1785644574</v>
      </c>
      <c r="G60" s="1023">
        <v>145946.97346059722</v>
      </c>
      <c r="H60" s="1023">
        <v>565204.99901000003</v>
      </c>
      <c r="I60" s="1023">
        <v>12351.639200000001</v>
      </c>
      <c r="J60" s="1023">
        <v>-5986.0663033742312</v>
      </c>
      <c r="M60" s="141"/>
      <c r="N60" s="1033"/>
    </row>
    <row r="61" spans="1:14" ht="15.75" customHeight="1">
      <c r="A61" s="47">
        <v>2003</v>
      </c>
      <c r="B61" s="1029">
        <v>1971823.339467762</v>
      </c>
      <c r="C61" s="1023">
        <v>68300.898297000007</v>
      </c>
      <c r="D61" s="1023">
        <v>9493.3477635309446</v>
      </c>
      <c r="E61" s="1023">
        <v>834186.37616463786</v>
      </c>
      <c r="F61" s="1023">
        <v>362099.24353506422</v>
      </c>
      <c r="G61" s="1023">
        <v>138729.98598372898</v>
      </c>
      <c r="H61" s="1023">
        <v>558454.11708600004</v>
      </c>
      <c r="I61" s="1023">
        <v>13058.545999999998</v>
      </c>
      <c r="J61" s="1023">
        <v>-12499.176303405404</v>
      </c>
      <c r="M61" s="141"/>
      <c r="N61" s="1033"/>
    </row>
    <row r="62" spans="1:14" ht="15.75" customHeight="1">
      <c r="A62" s="47">
        <v>2004</v>
      </c>
      <c r="B62" s="1029">
        <v>1961069.4703195111</v>
      </c>
      <c r="C62" s="1023">
        <v>64307.860968999994</v>
      </c>
      <c r="D62" s="1023">
        <v>4654.0378381999999</v>
      </c>
      <c r="E62" s="1023">
        <v>816380.33937253826</v>
      </c>
      <c r="F62" s="1023">
        <v>371004.25446523115</v>
      </c>
      <c r="G62" s="1023">
        <v>145225.39265864188</v>
      </c>
      <c r="H62" s="1023">
        <v>541789.87777400005</v>
      </c>
      <c r="I62" s="1023">
        <v>18412.9804</v>
      </c>
      <c r="J62" s="1023">
        <v>-705.2727123001099</v>
      </c>
      <c r="M62" s="141"/>
      <c r="N62" s="1033"/>
    </row>
    <row r="63" spans="1:14" ht="15.75" customHeight="1">
      <c r="A63" s="47">
        <v>2005</v>
      </c>
      <c r="B63" s="1029">
        <v>1960668.4728851099</v>
      </c>
      <c r="C63" s="1023">
        <v>57032.967463000001</v>
      </c>
      <c r="D63" s="1023">
        <v>5294.6514102862584</v>
      </c>
      <c r="E63" s="1023">
        <v>799351.49305771035</v>
      </c>
      <c r="F63" s="1023">
        <v>366955.33637369482</v>
      </c>
      <c r="G63" s="1023">
        <v>161614.06838860031</v>
      </c>
      <c r="H63" s="1023">
        <v>560421.78432500002</v>
      </c>
      <c r="I63" s="1023">
        <v>18029.088391999998</v>
      </c>
      <c r="J63" s="1023">
        <v>-8030.1867886857572</v>
      </c>
      <c r="M63" s="141"/>
      <c r="N63" s="1033"/>
    </row>
    <row r="64" spans="1:14" ht="15.75" customHeight="1">
      <c r="A64" s="47">
        <v>2006</v>
      </c>
      <c r="B64" s="1029">
        <v>2022553.2087732377</v>
      </c>
      <c r="C64" s="1023">
        <v>51611.716583999994</v>
      </c>
      <c r="D64" s="1023">
        <v>6056.7578490056221</v>
      </c>
      <c r="E64" s="1023">
        <v>815458.3728035877</v>
      </c>
      <c r="F64" s="1023">
        <v>384593.68848020158</v>
      </c>
      <c r="G64" s="1023">
        <v>190028.55811960035</v>
      </c>
      <c r="H64" s="1023">
        <v>557684.93767770007</v>
      </c>
      <c r="I64" s="1023">
        <v>18913.193737999998</v>
      </c>
      <c r="J64" s="1023">
        <v>-1793.8532013106228</v>
      </c>
      <c r="M64" s="141"/>
      <c r="N64" s="1033"/>
    </row>
    <row r="65" spans="1:14" ht="15.75" customHeight="1">
      <c r="A65" s="47">
        <v>2007</v>
      </c>
      <c r="B65" s="1029">
        <v>1923371.3763646649</v>
      </c>
      <c r="C65" s="1023">
        <v>59600.005764399997</v>
      </c>
      <c r="D65" s="1023">
        <v>6585.2780693432132</v>
      </c>
      <c r="E65" s="1023">
        <v>712858.00223981601</v>
      </c>
      <c r="F65" s="1023">
        <v>366545.52627254056</v>
      </c>
      <c r="G65" s="1023">
        <v>206331.15480136059</v>
      </c>
      <c r="H65" s="1023">
        <v>560250.82065880008</v>
      </c>
      <c r="I65" s="1023">
        <v>18608.451061999996</v>
      </c>
      <c r="J65" s="1023">
        <v>-7407.8625035952691</v>
      </c>
      <c r="M65" s="141"/>
      <c r="N65" s="1033"/>
    </row>
    <row r="66" spans="1:14" ht="15.75" customHeight="1">
      <c r="A66" s="47">
        <v>2008</v>
      </c>
      <c r="B66" s="1029">
        <v>1983744.1180855881</v>
      </c>
      <c r="C66" s="1023">
        <v>58673.965554000002</v>
      </c>
      <c r="D66" s="1023">
        <v>6575.2217199351426</v>
      </c>
      <c r="E66" s="1023">
        <v>751907.87274251448</v>
      </c>
      <c r="F66" s="1023">
        <v>385091.66079729161</v>
      </c>
      <c r="G66" s="1023">
        <v>206977.89295662791</v>
      </c>
      <c r="H66" s="1023">
        <v>555152.89877820003</v>
      </c>
      <c r="I66" s="1023">
        <v>20284.271049152369</v>
      </c>
      <c r="J66" s="1023">
        <v>-919.83182813345161</v>
      </c>
      <c r="M66" s="141"/>
      <c r="N66" s="1033"/>
    </row>
    <row r="67" spans="1:14" ht="15.75" customHeight="1">
      <c r="A67" s="47">
        <v>2009</v>
      </c>
      <c r="B67" s="1029">
        <v>1941748.1271698845</v>
      </c>
      <c r="C67" s="1023">
        <v>53790.155670999993</v>
      </c>
      <c r="D67" s="1023">
        <v>6694.5746330000002</v>
      </c>
      <c r="E67" s="1023">
        <v>714793.2796105512</v>
      </c>
      <c r="F67" s="1023">
        <v>374994.90911946358</v>
      </c>
      <c r="G67" s="1023">
        <v>214681.97539905939</v>
      </c>
      <c r="H67" s="1023">
        <v>566947.64848780015</v>
      </c>
      <c r="I67" s="1023">
        <v>27981.303576573035</v>
      </c>
      <c r="J67" s="1023">
        <v>-18135.719327563194</v>
      </c>
      <c r="M67" s="141"/>
      <c r="N67" s="1033"/>
    </row>
    <row r="68" spans="1:14" ht="15.75" customHeight="1">
      <c r="A68" s="47">
        <v>2010</v>
      </c>
      <c r="B68" s="623">
        <v>2027164.6662449325</v>
      </c>
      <c r="C68" s="642">
        <v>51614.612617000013</v>
      </c>
      <c r="D68" s="642">
        <v>8807.4767069999998</v>
      </c>
      <c r="E68" s="642">
        <v>730344.54458257358</v>
      </c>
      <c r="F68" s="642">
        <v>427986.27764153882</v>
      </c>
      <c r="G68" s="642">
        <v>269358.82179103669</v>
      </c>
      <c r="H68" s="642">
        <v>516843.65547910001</v>
      </c>
      <c r="I68" s="642">
        <v>29220.373997096536</v>
      </c>
      <c r="J68" s="642">
        <v>-7011.3839054129921</v>
      </c>
      <c r="M68" s="141"/>
      <c r="N68" s="1033"/>
    </row>
    <row r="69" spans="1:14" ht="15.75" customHeight="1">
      <c r="A69" s="47">
        <v>2011</v>
      </c>
      <c r="B69" s="623">
        <v>1983623.6803812347</v>
      </c>
      <c r="C69" s="642">
        <v>52220.073682000002</v>
      </c>
      <c r="D69" s="642">
        <v>9425.1248680000008</v>
      </c>
      <c r="E69" s="642">
        <v>704897.92042959668</v>
      </c>
      <c r="F69" s="642">
        <v>412918.92976432585</v>
      </c>
      <c r="G69" s="642">
        <v>288424.76278051641</v>
      </c>
      <c r="H69" s="642">
        <v>477372.15859280009</v>
      </c>
      <c r="I69" s="642">
        <v>28855.869254889007</v>
      </c>
      <c r="J69" s="642">
        <v>9508.4760147389206</v>
      </c>
      <c r="M69" s="141"/>
      <c r="N69" s="1033"/>
    </row>
    <row r="70" spans="1:14" ht="15.75" customHeight="1">
      <c r="A70" s="249">
        <v>2012</v>
      </c>
      <c r="B70" s="623">
        <v>1936901.9827553695</v>
      </c>
      <c r="C70" s="642">
        <v>56545.334305999997</v>
      </c>
      <c r="D70" s="642">
        <v>9109.829146</v>
      </c>
      <c r="E70" s="642">
        <v>670747.24986178486</v>
      </c>
      <c r="F70" s="642">
        <v>409429.46441810729</v>
      </c>
      <c r="G70" s="642">
        <v>307829.22969835042</v>
      </c>
      <c r="H70" s="642">
        <v>476327.02588413004</v>
      </c>
      <c r="I70" s="642">
        <v>34119.569792103706</v>
      </c>
      <c r="J70" s="642">
        <v>-27205.720351106644</v>
      </c>
      <c r="M70" s="141"/>
      <c r="N70" s="1033"/>
    </row>
    <row r="71" spans="1:14" ht="15.75" customHeight="1">
      <c r="A71" s="622">
        <v>2013</v>
      </c>
      <c r="B71" s="623">
        <v>1951976.3342187556</v>
      </c>
      <c r="C71" s="642">
        <v>58064.087879999999</v>
      </c>
      <c r="D71" s="642">
        <v>9435.9602099999993</v>
      </c>
      <c r="E71" s="642">
        <v>691047.00811782945</v>
      </c>
      <c r="F71" s="642">
        <v>385746.63140242838</v>
      </c>
      <c r="G71" s="642">
        <v>319169.62007081677</v>
      </c>
      <c r="H71" s="642">
        <v>468448.12968760001</v>
      </c>
      <c r="I71" s="642">
        <v>40172.230669999997</v>
      </c>
      <c r="J71" s="642">
        <v>-20107.307974919557</v>
      </c>
      <c r="M71" s="141"/>
      <c r="N71" s="1033"/>
    </row>
    <row r="72" spans="1:14" ht="15.75" customHeight="1">
      <c r="A72" s="622">
        <v>2014</v>
      </c>
      <c r="B72" s="773">
        <v>1882594.4113751934</v>
      </c>
      <c r="C72" s="771">
        <v>52445.745223999998</v>
      </c>
      <c r="D72" s="771">
        <v>8484.7846429999991</v>
      </c>
      <c r="E72" s="771">
        <v>669978.29615244176</v>
      </c>
      <c r="F72" s="771">
        <v>351291.36278256343</v>
      </c>
      <c r="G72" s="771">
        <v>314707.12542591</v>
      </c>
      <c r="H72" s="771">
        <v>462740.9870657</v>
      </c>
      <c r="I72" s="771">
        <v>41221.007026546191</v>
      </c>
      <c r="J72" s="771">
        <v>-18274.896944967568</v>
      </c>
      <c r="M72" s="141"/>
    </row>
    <row r="73" spans="1:14" ht="15.75" customHeight="1">
      <c r="A73" s="622">
        <v>2015</v>
      </c>
      <c r="B73" s="705">
        <v>1869955.7324515586</v>
      </c>
      <c r="C73" s="699">
        <v>53000.822258999993</v>
      </c>
      <c r="D73" s="699">
        <v>8624.6643519999998</v>
      </c>
      <c r="E73" s="699">
        <v>666995.22119855392</v>
      </c>
      <c r="F73" s="699">
        <v>375496.05115962808</v>
      </c>
      <c r="G73" s="699">
        <v>330370.79217372165</v>
      </c>
      <c r="H73" s="699">
        <v>400236.37376000005</v>
      </c>
      <c r="I73" s="699">
        <v>41220.517639999998</v>
      </c>
      <c r="J73" s="699">
        <v>-5988.7100913456079</v>
      </c>
      <c r="M73" s="141"/>
    </row>
    <row r="74" spans="1:14" ht="15.75" customHeight="1">
      <c r="A74" s="704">
        <v>2016</v>
      </c>
      <c r="B74" s="1029">
        <v>1867479.5690834124</v>
      </c>
      <c r="C74" s="1023">
        <v>49939.139385999995</v>
      </c>
      <c r="D74" s="1023">
        <v>10368.892328999998</v>
      </c>
      <c r="E74" s="1023">
        <v>672891.74993184663</v>
      </c>
      <c r="F74" s="1023">
        <v>396508.89906635653</v>
      </c>
      <c r="G74" s="1023">
        <v>346265.68419683818</v>
      </c>
      <c r="H74" s="1023">
        <v>342574.99973000004</v>
      </c>
      <c r="I74" s="1023">
        <v>41750.8632</v>
      </c>
      <c r="J74" s="1023">
        <v>7179.3412433711883</v>
      </c>
      <c r="M74" s="141"/>
    </row>
    <row r="75" spans="1:14" ht="15.75" customHeight="1">
      <c r="A75" s="772">
        <v>2017</v>
      </c>
      <c r="B75" s="961">
        <v>1875884.9000109418</v>
      </c>
      <c r="C75" s="960">
        <v>47440.626519999998</v>
      </c>
      <c r="D75" s="960">
        <v>11568.78656024</v>
      </c>
      <c r="E75" s="960">
        <v>671693.63946102641</v>
      </c>
      <c r="F75" s="960">
        <v>407641.0072110683</v>
      </c>
      <c r="G75" s="960">
        <v>359518.4198737418</v>
      </c>
      <c r="H75" s="960">
        <v>339739.46699600003</v>
      </c>
      <c r="I75" s="960">
        <v>39905.430295000006</v>
      </c>
      <c r="J75" s="960">
        <v>-1622.476900335133</v>
      </c>
      <c r="M75" s="141"/>
    </row>
    <row r="76" spans="1:14" ht="15.75" customHeight="1">
      <c r="A76" s="958">
        <v>2018</v>
      </c>
      <c r="B76" s="1029">
        <v>1758527.2740321597</v>
      </c>
      <c r="C76" s="1023">
        <v>37497.365611401423</v>
      </c>
      <c r="D76" s="1023">
        <v>11215.579480800738</v>
      </c>
      <c r="E76" s="1023">
        <v>615862.15986148186</v>
      </c>
      <c r="F76" s="1023">
        <v>402979.04781955038</v>
      </c>
      <c r="G76" s="1023">
        <v>360560.92743436812</v>
      </c>
      <c r="H76" s="1023">
        <v>245338.41065454544</v>
      </c>
      <c r="I76" s="1023">
        <v>39067.781999999992</v>
      </c>
      <c r="J76" s="1023">
        <v>46006.001170011645</v>
      </c>
      <c r="M76" s="141"/>
    </row>
  </sheetData>
  <conditionalFormatting sqref="A70:A75 K75:L75 A77:GR1004 A76:L76 M75:GR76 K70:GR74 N25:GR25 A1:GR23 B24:GR24 A53:GR69 O52:GR52 A26:GR50 B51:GR51">
    <cfRule type="cellIs" dxfId="370" priority="6" stopIfTrue="1" operator="equal">
      <formula>0</formula>
    </cfRule>
  </conditionalFormatting>
  <conditionalFormatting sqref="B71:J73">
    <cfRule type="cellIs" dxfId="369" priority="4" stopIfTrue="1" operator="equal">
      <formula>0</formula>
    </cfRule>
  </conditionalFormatting>
  <conditionalFormatting sqref="B70:J70">
    <cfRule type="cellIs" dxfId="368" priority="3" stopIfTrue="1" operator="equal">
      <formula>0</formula>
    </cfRule>
  </conditionalFormatting>
  <conditionalFormatting sqref="A24">
    <cfRule type="cellIs" dxfId="367" priority="2" stopIfTrue="1" operator="equal">
      <formula>0</formula>
    </cfRule>
  </conditionalFormatting>
  <conditionalFormatting sqref="A51">
    <cfRule type="cellIs" dxfId="366" priority="1" stopIfTrue="1" operator="equal">
      <formula>0</formula>
    </cfRule>
  </conditionalFormatting>
  <pageMargins left="0.78740157480314965" right="0.78740157480314965" top="0.78740157480314965" bottom="0.78740157480314965" header="0.51181102362204722" footer="0.51181102362204722"/>
  <pageSetup paperSize="9" scale="98"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5" max="10" man="1"/>
    <brk id="52"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EDF082"/>
  </sheetPr>
  <dimension ref="A1:N83"/>
  <sheetViews>
    <sheetView view="pageBreakPreview" zoomScaleNormal="70" zoomScaleSheetLayoutView="100" workbookViewId="0"/>
  </sheetViews>
  <sheetFormatPr baseColWidth="10" defaultColWidth="11.42578125" defaultRowHeight="15.75" customHeight="1"/>
  <cols>
    <col min="1" max="1" width="7.140625" style="45" customWidth="1"/>
    <col min="2" max="5" width="30" style="45" customWidth="1"/>
    <col min="6" max="6" width="1.42578125" style="45" customWidth="1"/>
    <col min="7" max="16384" width="11.42578125" style="45"/>
  </cols>
  <sheetData>
    <row r="1" spans="1:8" ht="15.75" customHeight="1">
      <c r="A1" s="411" t="s">
        <v>585</v>
      </c>
    </row>
    <row r="2" spans="1:8" ht="15.75" customHeight="1">
      <c r="A2" s="411" t="s">
        <v>502</v>
      </c>
    </row>
    <row r="4" spans="1:8" ht="15.75" customHeight="1">
      <c r="A4" s="467"/>
      <c r="B4" s="448" t="s">
        <v>643</v>
      </c>
      <c r="C4" s="11" t="s">
        <v>658</v>
      </c>
      <c r="D4" s="11" t="s">
        <v>644</v>
      </c>
      <c r="E4" s="448" t="s">
        <v>33</v>
      </c>
    </row>
    <row r="5" spans="1:8" ht="15.75" customHeight="1">
      <c r="A5" s="468"/>
      <c r="B5" s="15" t="s">
        <v>16</v>
      </c>
      <c r="C5" s="15"/>
      <c r="D5" s="15"/>
      <c r="E5" s="15"/>
    </row>
    <row r="6" spans="1:8" ht="15">
      <c r="A6" s="243">
        <v>1950</v>
      </c>
      <c r="B6" s="250">
        <v>361749.6</v>
      </c>
      <c r="C6" s="834">
        <v>337000</v>
      </c>
      <c r="D6" s="50">
        <v>25000</v>
      </c>
      <c r="E6" s="247" t="s">
        <v>32</v>
      </c>
      <c r="H6" s="50"/>
    </row>
    <row r="7" spans="1:8" ht="15">
      <c r="A7" s="243">
        <v>1955</v>
      </c>
      <c r="B7" s="251">
        <v>528649.19999999995</v>
      </c>
      <c r="C7" s="834">
        <v>492000</v>
      </c>
      <c r="D7" s="50">
        <v>36000</v>
      </c>
      <c r="E7" s="247" t="s">
        <v>32</v>
      </c>
      <c r="H7" s="50"/>
    </row>
    <row r="8" spans="1:8" ht="15">
      <c r="A8" s="243">
        <v>1958</v>
      </c>
      <c r="B8" s="251">
        <v>557919.28421052615</v>
      </c>
      <c r="C8" s="834">
        <v>522000</v>
      </c>
      <c r="D8" s="50">
        <v>36000</v>
      </c>
      <c r="E8" s="247" t="s">
        <v>32</v>
      </c>
      <c r="H8" s="50"/>
    </row>
    <row r="9" spans="1:8" ht="15">
      <c r="A9" s="243">
        <v>1960</v>
      </c>
      <c r="B9" s="251">
        <v>628749.19999999984</v>
      </c>
      <c r="C9" s="834">
        <v>598000</v>
      </c>
      <c r="D9" s="50">
        <v>31000</v>
      </c>
      <c r="E9" s="247" t="s">
        <v>32</v>
      </c>
      <c r="H9" s="50"/>
    </row>
    <row r="10" spans="1:8" ht="15">
      <c r="A10" s="243">
        <v>1965</v>
      </c>
      <c r="B10" s="251">
        <v>830687.15299999993</v>
      </c>
      <c r="C10" s="834">
        <v>736000</v>
      </c>
      <c r="D10" s="50">
        <v>95000</v>
      </c>
      <c r="E10" s="247" t="s">
        <v>32</v>
      </c>
      <c r="H10" s="50"/>
    </row>
    <row r="11" spans="1:8" ht="15">
      <c r="A11" s="243">
        <v>1967</v>
      </c>
      <c r="B11" s="251">
        <v>866103.13300000003</v>
      </c>
      <c r="C11" s="834">
        <v>769000</v>
      </c>
      <c r="D11" s="50">
        <v>97000</v>
      </c>
      <c r="E11" s="247" t="s">
        <v>32</v>
      </c>
      <c r="H11" s="50"/>
    </row>
    <row r="12" spans="1:8" ht="15">
      <c r="A12" s="243">
        <v>1968</v>
      </c>
      <c r="B12" s="251">
        <v>949343.24200000009</v>
      </c>
      <c r="C12" s="834">
        <v>826000</v>
      </c>
      <c r="D12" s="50">
        <v>123000</v>
      </c>
      <c r="E12" s="247" t="s">
        <v>32</v>
      </c>
      <c r="H12" s="50"/>
    </row>
    <row r="13" spans="1:8" ht="15">
      <c r="A13" s="243">
        <v>1969</v>
      </c>
      <c r="B13" s="251">
        <v>1053073.081</v>
      </c>
      <c r="C13" s="834">
        <v>897000</v>
      </c>
      <c r="D13" s="50">
        <v>156000</v>
      </c>
      <c r="E13" s="247" t="s">
        <v>32</v>
      </c>
      <c r="H13" s="50"/>
    </row>
    <row r="14" spans="1:8" ht="15">
      <c r="A14" s="243">
        <v>1970</v>
      </c>
      <c r="B14" s="251">
        <v>1176000</v>
      </c>
      <c r="C14" s="834">
        <v>952589.99999999988</v>
      </c>
      <c r="D14" s="50">
        <v>224000</v>
      </c>
      <c r="E14" s="247" t="s">
        <v>32</v>
      </c>
      <c r="H14" s="50"/>
    </row>
    <row r="15" spans="1:8" ht="15">
      <c r="A15" s="243">
        <v>1971</v>
      </c>
      <c r="B15" s="251">
        <v>1279410.328</v>
      </c>
      <c r="C15" s="834">
        <v>980381.90800000005</v>
      </c>
      <c r="D15" s="50">
        <v>230000</v>
      </c>
      <c r="E15" s="50">
        <v>67000</v>
      </c>
      <c r="H15" s="50"/>
    </row>
    <row r="16" spans="1:8" ht="15">
      <c r="A16" s="243">
        <v>1972</v>
      </c>
      <c r="B16" s="251">
        <v>1349530.5327000003</v>
      </c>
      <c r="C16" s="834">
        <v>1035568.8719999999</v>
      </c>
      <c r="D16" s="50">
        <v>248000</v>
      </c>
      <c r="E16" s="50">
        <v>70000</v>
      </c>
      <c r="H16" s="50"/>
    </row>
    <row r="17" spans="1:8" ht="15">
      <c r="A17" s="243">
        <v>1973</v>
      </c>
      <c r="B17" s="251">
        <v>1432616.2128999999</v>
      </c>
      <c r="C17" s="834">
        <v>1070972.9360000002</v>
      </c>
      <c r="D17" s="50">
        <v>270000</v>
      </c>
      <c r="E17" s="50">
        <v>92000</v>
      </c>
      <c r="H17" s="50"/>
    </row>
    <row r="18" spans="1:8" ht="15">
      <c r="A18" s="243">
        <v>1974</v>
      </c>
      <c r="B18" s="251">
        <v>1427459.3721</v>
      </c>
      <c r="C18" s="834">
        <v>1061506.452</v>
      </c>
      <c r="D18" s="50">
        <v>277000</v>
      </c>
      <c r="E18" s="50">
        <v>89000</v>
      </c>
      <c r="H18" s="50"/>
    </row>
    <row r="19" spans="1:8" ht="15">
      <c r="A19" s="243">
        <v>1975</v>
      </c>
      <c r="B19" s="251">
        <v>1372000</v>
      </c>
      <c r="C19" s="834">
        <v>1042581.9999999999</v>
      </c>
      <c r="D19" s="50">
        <v>252000</v>
      </c>
      <c r="E19" s="50">
        <v>77000</v>
      </c>
      <c r="H19" s="50"/>
    </row>
    <row r="20" spans="1:8" ht="15">
      <c r="A20" s="243">
        <v>1976</v>
      </c>
      <c r="B20" s="251">
        <v>1506040.3722000001</v>
      </c>
      <c r="C20" s="834">
        <v>1162472.5119999999</v>
      </c>
      <c r="D20" s="50">
        <v>261000</v>
      </c>
      <c r="E20" s="50">
        <v>83000</v>
      </c>
      <c r="H20" s="50"/>
    </row>
    <row r="21" spans="1:8" ht="15">
      <c r="A21" s="243">
        <v>1977</v>
      </c>
      <c r="B21" s="251">
        <v>1483559.5287000001</v>
      </c>
      <c r="C21" s="834">
        <v>1156991.916</v>
      </c>
      <c r="D21" s="50">
        <v>240000</v>
      </c>
      <c r="E21" s="50">
        <v>87000</v>
      </c>
      <c r="H21" s="50"/>
    </row>
    <row r="22" spans="1:8" ht="15">
      <c r="A22" s="243">
        <v>1978</v>
      </c>
      <c r="B22" s="251">
        <v>1535611.4323999998</v>
      </c>
      <c r="C22" s="834">
        <v>1167542.4600000002</v>
      </c>
      <c r="D22" s="50">
        <v>269000</v>
      </c>
      <c r="E22" s="50">
        <v>99000</v>
      </c>
      <c r="H22" s="50"/>
    </row>
    <row r="23" spans="1:8" ht="15">
      <c r="A23" s="243">
        <v>1979</v>
      </c>
      <c r="B23" s="251">
        <v>1587299.182</v>
      </c>
      <c r="C23" s="834">
        <v>1205950</v>
      </c>
      <c r="D23" s="50">
        <v>273000</v>
      </c>
      <c r="E23" s="50">
        <v>108000</v>
      </c>
      <c r="H23" s="50"/>
    </row>
    <row r="24" spans="1:8" ht="15.75" customHeight="1">
      <c r="A24" s="61" t="s">
        <v>128</v>
      </c>
      <c r="B24" s="510"/>
      <c r="C24" s="510"/>
      <c r="D24" s="510"/>
      <c r="E24" s="510"/>
      <c r="H24" s="48"/>
    </row>
    <row r="25" spans="1:8" s="1058" customFormat="1" ht="15.75" customHeight="1">
      <c r="A25" s="1232" t="s">
        <v>698</v>
      </c>
      <c r="B25" s="1232"/>
      <c r="C25" s="1232"/>
      <c r="D25" s="1232"/>
      <c r="E25" s="1232"/>
      <c r="H25" s="620"/>
    </row>
    <row r="26" spans="1:8" s="1058" customFormat="1" ht="15.75" customHeight="1">
      <c r="A26" s="1232" t="s">
        <v>699</v>
      </c>
      <c r="B26" s="1232"/>
      <c r="C26" s="1232"/>
      <c r="D26" s="1232"/>
      <c r="E26" s="1232"/>
      <c r="H26" s="620"/>
    </row>
    <row r="27" spans="1:8" ht="12.75">
      <c r="A27" s="1186" t="s">
        <v>700</v>
      </c>
      <c r="B27" s="1186"/>
      <c r="C27" s="1186"/>
      <c r="D27" s="1186"/>
      <c r="E27" s="1186"/>
      <c r="H27" s="48"/>
    </row>
    <row r="28" spans="1:8" ht="15.75" customHeight="1">
      <c r="A28" s="411" t="s">
        <v>585</v>
      </c>
      <c r="B28" s="666"/>
      <c r="C28" s="780"/>
      <c r="D28" s="666"/>
      <c r="E28" s="666"/>
      <c r="H28" s="48"/>
    </row>
    <row r="29" spans="1:8" ht="15.75" customHeight="1">
      <c r="A29" s="411" t="s">
        <v>502</v>
      </c>
      <c r="B29" s="666"/>
      <c r="C29" s="780"/>
      <c r="D29" s="666"/>
      <c r="E29" s="666"/>
      <c r="H29" s="48"/>
    </row>
    <row r="30" spans="1:8" ht="15.75" customHeight="1">
      <c r="C30" s="780"/>
      <c r="H30" s="48"/>
    </row>
    <row r="31" spans="1:8" ht="15.75" customHeight="1">
      <c r="A31" s="467"/>
      <c r="B31" s="530" t="s">
        <v>643</v>
      </c>
      <c r="C31" s="11" t="s">
        <v>658</v>
      </c>
      <c r="D31" s="11" t="s">
        <v>644</v>
      </c>
      <c r="E31" s="530" t="s">
        <v>33</v>
      </c>
      <c r="H31" s="48"/>
    </row>
    <row r="32" spans="1:8" ht="15.75" customHeight="1">
      <c r="A32" s="468"/>
      <c r="B32" s="15" t="s">
        <v>16</v>
      </c>
      <c r="C32" s="15"/>
      <c r="D32" s="15"/>
      <c r="E32" s="15"/>
      <c r="H32" s="48"/>
    </row>
    <row r="33" spans="1:14" ht="15">
      <c r="A33" s="243">
        <v>1980</v>
      </c>
      <c r="B33" s="251">
        <v>1509000</v>
      </c>
      <c r="C33" s="834">
        <v>1168282.0000000002</v>
      </c>
      <c r="D33" s="50">
        <v>251000</v>
      </c>
      <c r="E33" s="50">
        <v>90000</v>
      </c>
      <c r="H33" s="50"/>
      <c r="K33" s="780"/>
      <c r="L33" s="780"/>
      <c r="M33" s="780"/>
      <c r="N33" s="780"/>
    </row>
    <row r="34" spans="1:14" ht="15">
      <c r="A34" s="243">
        <v>1981</v>
      </c>
      <c r="B34" s="251">
        <v>1402978.7287999997</v>
      </c>
      <c r="C34" s="834">
        <v>1104852</v>
      </c>
      <c r="D34" s="50">
        <v>227000</v>
      </c>
      <c r="E34" s="50">
        <v>71000</v>
      </c>
      <c r="H34" s="50"/>
      <c r="K34" s="780"/>
      <c r="L34" s="780"/>
      <c r="M34" s="780"/>
      <c r="N34" s="780"/>
    </row>
    <row r="35" spans="1:14" ht="15">
      <c r="A35" s="243">
        <v>1982</v>
      </c>
      <c r="B35" s="251">
        <v>1399068.7925000002</v>
      </c>
      <c r="C35" s="834">
        <v>1049985.9999999998</v>
      </c>
      <c r="D35" s="50">
        <v>273000</v>
      </c>
      <c r="E35" s="50">
        <v>76000</v>
      </c>
      <c r="H35" s="50"/>
      <c r="K35" s="780"/>
      <c r="L35" s="780"/>
      <c r="M35" s="780"/>
      <c r="N35" s="780"/>
    </row>
    <row r="36" spans="1:14" ht="15">
      <c r="A36" s="243">
        <v>1983</v>
      </c>
      <c r="B36" s="251">
        <v>1465801.1721999999</v>
      </c>
      <c r="C36" s="834">
        <v>1084932</v>
      </c>
      <c r="D36" s="50">
        <v>305000</v>
      </c>
      <c r="E36" s="50">
        <v>76000</v>
      </c>
      <c r="H36" s="50"/>
      <c r="K36" s="780"/>
      <c r="L36" s="780"/>
      <c r="M36" s="780"/>
      <c r="N36" s="780"/>
    </row>
    <row r="37" spans="1:14" ht="15">
      <c r="A37" s="243">
        <v>1984</v>
      </c>
      <c r="B37" s="251">
        <v>1559581.5325000002</v>
      </c>
      <c r="C37" s="834">
        <v>1127638</v>
      </c>
      <c r="D37" s="50">
        <v>352000</v>
      </c>
      <c r="E37" s="50">
        <v>80000</v>
      </c>
      <c r="H37" s="50"/>
      <c r="K37" s="780"/>
      <c r="L37" s="780"/>
      <c r="M37" s="780"/>
      <c r="N37" s="780"/>
    </row>
    <row r="38" spans="1:14" ht="15">
      <c r="A38" s="243">
        <v>1985</v>
      </c>
      <c r="B38" s="251">
        <v>1674000</v>
      </c>
      <c r="C38" s="834">
        <v>1163311.0000000002</v>
      </c>
      <c r="D38" s="50">
        <v>432000</v>
      </c>
      <c r="E38" s="50">
        <v>79000</v>
      </c>
      <c r="H38" s="50"/>
      <c r="K38" s="780"/>
      <c r="L38" s="780"/>
      <c r="M38" s="780"/>
      <c r="N38" s="780"/>
    </row>
    <row r="39" spans="1:14" ht="15">
      <c r="A39" s="243">
        <v>1986</v>
      </c>
      <c r="B39" s="251">
        <v>1695427.6479</v>
      </c>
      <c r="C39" s="834">
        <v>1208466</v>
      </c>
      <c r="D39" s="50">
        <v>406000</v>
      </c>
      <c r="E39" s="50">
        <v>81000</v>
      </c>
      <c r="H39" s="50"/>
      <c r="K39" s="780"/>
      <c r="L39" s="780"/>
      <c r="M39" s="780"/>
      <c r="N39" s="780"/>
    </row>
    <row r="40" spans="1:14" ht="15">
      <c r="A40" s="243">
        <v>1987</v>
      </c>
      <c r="B40" s="251">
        <v>1673094.6705</v>
      </c>
      <c r="C40" s="834">
        <v>1199685</v>
      </c>
      <c r="D40" s="50">
        <v>394000</v>
      </c>
      <c r="E40" s="50">
        <v>79000</v>
      </c>
      <c r="H40" s="50"/>
      <c r="K40" s="780"/>
      <c r="L40" s="780"/>
      <c r="M40" s="780"/>
      <c r="N40" s="780"/>
    </row>
    <row r="41" spans="1:14" ht="15">
      <c r="A41" s="243">
        <v>1988</v>
      </c>
      <c r="B41" s="251">
        <v>1736129.6307999999</v>
      </c>
      <c r="C41" s="834">
        <v>1213616</v>
      </c>
      <c r="D41" s="50">
        <v>429000</v>
      </c>
      <c r="E41" s="50">
        <v>93000</v>
      </c>
      <c r="H41" s="50"/>
      <c r="K41" s="780"/>
      <c r="L41" s="780"/>
      <c r="M41" s="780"/>
      <c r="N41" s="780"/>
    </row>
    <row r="42" spans="1:14" ht="15">
      <c r="A42" s="243">
        <v>1989</v>
      </c>
      <c r="B42" s="251">
        <v>1728562.9470000002</v>
      </c>
      <c r="C42" s="834">
        <v>1157076</v>
      </c>
      <c r="D42" s="50">
        <v>471000</v>
      </c>
      <c r="E42" s="50">
        <v>101000</v>
      </c>
      <c r="H42" s="50"/>
      <c r="K42" s="780"/>
      <c r="L42" s="780"/>
      <c r="M42" s="780"/>
      <c r="N42" s="780"/>
    </row>
    <row r="43" spans="1:14" ht="12" customHeight="1">
      <c r="A43" s="583">
        <v>1990</v>
      </c>
      <c r="B43" s="642">
        <v>1768844.5007156527</v>
      </c>
      <c r="C43" s="642">
        <v>1179251.7393898736</v>
      </c>
      <c r="D43" s="642">
        <v>485120.76132577908</v>
      </c>
      <c r="E43" s="642">
        <v>104472.00000000001</v>
      </c>
    </row>
    <row r="44" spans="1:14" ht="15">
      <c r="A44" s="583">
        <v>1991</v>
      </c>
      <c r="B44" s="1059">
        <v>1864846.2373895822</v>
      </c>
      <c r="C44" s="642">
        <v>1246799.6170685824</v>
      </c>
      <c r="D44" s="642">
        <v>517740.62032099976</v>
      </c>
      <c r="E44" s="642">
        <v>100306</v>
      </c>
    </row>
    <row r="45" spans="1:14" ht="15">
      <c r="A45" s="583">
        <v>1992</v>
      </c>
      <c r="B45" s="1059">
        <v>1849413.2594042651</v>
      </c>
      <c r="C45" s="642">
        <v>1241227.7211991102</v>
      </c>
      <c r="D45" s="642">
        <v>503088.538205155</v>
      </c>
      <c r="E45" s="642">
        <v>105097</v>
      </c>
    </row>
    <row r="46" spans="1:14" ht="15">
      <c r="A46" s="583">
        <v>1993</v>
      </c>
      <c r="B46" s="1059">
        <v>1869320.0276965597</v>
      </c>
      <c r="C46" s="642">
        <v>1290309.4859019197</v>
      </c>
      <c r="D46" s="642">
        <v>477640.54179464007</v>
      </c>
      <c r="E46" s="642">
        <v>101370</v>
      </c>
    </row>
    <row r="47" spans="1:14" ht="15">
      <c r="A47" s="583">
        <v>1994</v>
      </c>
      <c r="B47" s="1059">
        <v>1860253.0100699053</v>
      </c>
      <c r="C47" s="642">
        <v>1260648.6100699052</v>
      </c>
      <c r="D47" s="642">
        <v>490681.39999999991</v>
      </c>
      <c r="E47" s="642">
        <v>108923</v>
      </c>
    </row>
    <row r="48" spans="1:14" ht="15">
      <c r="A48" s="583">
        <v>1995</v>
      </c>
      <c r="B48" s="1059">
        <v>1936607.4669528399</v>
      </c>
      <c r="C48" s="642">
        <v>1320592.4669528399</v>
      </c>
      <c r="D48" s="642">
        <v>511258</v>
      </c>
      <c r="E48" s="642">
        <v>104757</v>
      </c>
    </row>
    <row r="49" spans="1:5" ht="15">
      <c r="A49" s="583">
        <v>1996</v>
      </c>
      <c r="B49" s="1059">
        <v>1999111.9030115136</v>
      </c>
      <c r="C49" s="642">
        <v>1369534.9030115136</v>
      </c>
      <c r="D49" s="642">
        <v>525213</v>
      </c>
      <c r="E49" s="642">
        <v>104364</v>
      </c>
    </row>
    <row r="50" spans="1:5" ht="15">
      <c r="A50" s="583">
        <v>1997</v>
      </c>
      <c r="B50" s="1059">
        <v>1984940.8003773221</v>
      </c>
      <c r="C50" s="642">
        <v>1340657.8003773221</v>
      </c>
      <c r="D50" s="642">
        <v>529913</v>
      </c>
      <c r="E50" s="642">
        <v>114370</v>
      </c>
    </row>
    <row r="51" spans="1:5" ht="15">
      <c r="A51" s="583">
        <v>1998</v>
      </c>
      <c r="B51" s="1059">
        <v>2017317.5570961982</v>
      </c>
      <c r="C51" s="642">
        <v>1358982.9866813428</v>
      </c>
      <c r="D51" s="642">
        <v>532566.27494485502</v>
      </c>
      <c r="E51" s="642">
        <v>125768.29547</v>
      </c>
    </row>
    <row r="52" spans="1:5" ht="15">
      <c r="A52" s="583">
        <v>1999</v>
      </c>
      <c r="B52" s="1059">
        <v>1999195.3132249</v>
      </c>
      <c r="C52" s="642">
        <v>1355106.042501786</v>
      </c>
      <c r="D52" s="642">
        <v>521204.09304311371</v>
      </c>
      <c r="E52" s="642">
        <v>122885.17768000001</v>
      </c>
    </row>
    <row r="53" spans="1:5" s="1058" customFormat="1" ht="15">
      <c r="A53" s="61" t="s">
        <v>128</v>
      </c>
      <c r="B53" s="1154"/>
      <c r="C53" s="1154"/>
      <c r="D53" s="1154"/>
      <c r="E53" s="1154"/>
    </row>
    <row r="54" spans="1:5" s="666" customFormat="1" ht="15.75" customHeight="1">
      <c r="A54" s="1232" t="s">
        <v>698</v>
      </c>
      <c r="B54" s="1232"/>
      <c r="C54" s="1232"/>
      <c r="D54" s="1232"/>
      <c r="E54" s="1232"/>
    </row>
    <row r="55" spans="1:5" s="1058" customFormat="1" ht="15.75" customHeight="1">
      <c r="A55" s="1232" t="s">
        <v>699</v>
      </c>
      <c r="B55" s="1232"/>
      <c r="C55" s="1232"/>
      <c r="D55" s="1232"/>
      <c r="E55" s="1232"/>
    </row>
    <row r="56" spans="1:5" s="1058" customFormat="1" ht="15.75" customHeight="1">
      <c r="A56" s="1184" t="s">
        <v>213</v>
      </c>
      <c r="B56" s="1186"/>
      <c r="C56" s="1186"/>
      <c r="D56" s="1186"/>
      <c r="E56" s="1186"/>
    </row>
    <row r="57" spans="1:5" s="1058" customFormat="1" ht="15.75" customHeight="1">
      <c r="A57" s="61"/>
      <c r="B57" s="1154"/>
      <c r="C57" s="1154"/>
      <c r="D57" s="1154"/>
      <c r="E57" s="1154"/>
    </row>
    <row r="58" spans="1:5" s="666" customFormat="1" ht="37.15" customHeight="1">
      <c r="A58" s="1232"/>
      <c r="B58" s="1232"/>
      <c r="C58" s="1232"/>
      <c r="D58" s="1232"/>
      <c r="E58" s="1232"/>
    </row>
    <row r="59" spans="1:5" s="666" customFormat="1" ht="15.75" customHeight="1">
      <c r="A59" s="411" t="s">
        <v>585</v>
      </c>
    </row>
    <row r="60" spans="1:5" s="666" customFormat="1" ht="15.75" customHeight="1">
      <c r="A60" s="411" t="s">
        <v>502</v>
      </c>
    </row>
    <row r="61" spans="1:5" s="666" customFormat="1" ht="15.75" customHeight="1"/>
    <row r="62" spans="1:5" s="666" customFormat="1" ht="15.75" customHeight="1">
      <c r="A62" s="412"/>
      <c r="B62" s="685" t="s">
        <v>8</v>
      </c>
      <c r="C62" s="11" t="s">
        <v>210</v>
      </c>
      <c r="D62" s="11" t="s">
        <v>211</v>
      </c>
      <c r="E62" s="685" t="s">
        <v>33</v>
      </c>
    </row>
    <row r="63" spans="1:5" s="666" customFormat="1" ht="15.75" customHeight="1">
      <c r="A63" s="413"/>
      <c r="B63" s="15" t="s">
        <v>16</v>
      </c>
      <c r="C63" s="15"/>
      <c r="D63" s="15"/>
      <c r="E63" s="15"/>
    </row>
    <row r="64" spans="1:5" ht="15">
      <c r="A64" s="583">
        <v>2000</v>
      </c>
      <c r="B64" s="1059">
        <v>2007718.2267468697</v>
      </c>
      <c r="C64" s="642">
        <v>1341601.3288149016</v>
      </c>
      <c r="D64" s="642">
        <v>540345.66086196783</v>
      </c>
      <c r="E64" s="642">
        <v>125771.23706999999</v>
      </c>
    </row>
    <row r="65" spans="1:9" ht="15">
      <c r="A65" s="583">
        <v>2001</v>
      </c>
      <c r="B65" s="1059">
        <v>2061035.3040495364</v>
      </c>
      <c r="C65" s="642">
        <v>1391565.9116707796</v>
      </c>
      <c r="D65" s="642">
        <v>551462.73471875687</v>
      </c>
      <c r="E65" s="642">
        <v>118006.65766</v>
      </c>
    </row>
    <row r="66" spans="1:9" ht="15">
      <c r="A66" s="583">
        <v>2002</v>
      </c>
      <c r="B66" s="1059">
        <v>1998048.410420577</v>
      </c>
      <c r="C66" s="642">
        <v>1340982.5895387297</v>
      </c>
      <c r="D66" s="642">
        <v>545662.17986184766</v>
      </c>
      <c r="E66" s="642">
        <v>111403.64102000001</v>
      </c>
    </row>
    <row r="67" spans="1:9" ht="15">
      <c r="A67" s="583">
        <v>2003</v>
      </c>
      <c r="B67" s="1059">
        <v>1971823.339467762</v>
      </c>
      <c r="C67" s="642">
        <v>1329139.3197584164</v>
      </c>
      <c r="D67" s="642">
        <v>532087.70560934581</v>
      </c>
      <c r="E67" s="642">
        <v>110596.31409999999</v>
      </c>
    </row>
    <row r="68" spans="1:9" ht="15">
      <c r="A68" s="583">
        <v>2004</v>
      </c>
      <c r="B68" s="1059">
        <v>1961069.4703195111</v>
      </c>
      <c r="C68" s="642">
        <v>1310390.2396834593</v>
      </c>
      <c r="D68" s="642">
        <v>549766.27310535207</v>
      </c>
      <c r="E68" s="642">
        <v>100912.95753070001</v>
      </c>
    </row>
    <row r="69" spans="1:9" ht="15">
      <c r="A69" s="583">
        <v>2005</v>
      </c>
      <c r="B69" s="1059">
        <v>1960668.4728851099</v>
      </c>
      <c r="C69" s="642">
        <v>1275007.9095473124</v>
      </c>
      <c r="D69" s="642">
        <v>570732.70201513811</v>
      </c>
      <c r="E69" s="642">
        <v>114927.86084290581</v>
      </c>
      <c r="I69" s="1031"/>
    </row>
    <row r="70" spans="1:9" ht="15">
      <c r="A70" s="583">
        <v>2006</v>
      </c>
      <c r="B70" s="1059">
        <v>2022553.2087732377</v>
      </c>
      <c r="C70" s="642">
        <v>1317680.3683664533</v>
      </c>
      <c r="D70" s="642">
        <v>582499.38629736821</v>
      </c>
      <c r="E70" s="642">
        <v>122373.45410941598</v>
      </c>
    </row>
    <row r="71" spans="1:9" ht="15">
      <c r="A71" s="583">
        <v>2007</v>
      </c>
      <c r="B71" s="1059">
        <v>1923371.3763646649</v>
      </c>
      <c r="C71" s="642">
        <v>1210382.5832966748</v>
      </c>
      <c r="D71" s="642">
        <v>593964.22333590116</v>
      </c>
      <c r="E71" s="642">
        <v>119024.56973208922</v>
      </c>
    </row>
    <row r="72" spans="1:9" ht="15">
      <c r="A72" s="583">
        <v>2008</v>
      </c>
      <c r="B72" s="1059">
        <v>1983744.1180855881</v>
      </c>
      <c r="C72" s="642">
        <v>1289077.1347235686</v>
      </c>
      <c r="D72" s="642">
        <v>588560.24235380231</v>
      </c>
      <c r="E72" s="642">
        <v>106106.74100821733</v>
      </c>
    </row>
    <row r="73" spans="1:9" ht="15">
      <c r="A73" s="583">
        <v>2009</v>
      </c>
      <c r="B73" s="1059">
        <v>1941748.1271698845</v>
      </c>
      <c r="C73" s="642">
        <v>1242624.4100298544</v>
      </c>
      <c r="D73" s="642">
        <v>587805.15270040324</v>
      </c>
      <c r="E73" s="642">
        <v>111318.56443962682</v>
      </c>
    </row>
    <row r="74" spans="1:9" ht="15">
      <c r="A74" s="583">
        <v>2010</v>
      </c>
      <c r="B74" s="642">
        <v>2027164.6662449325</v>
      </c>
      <c r="C74" s="642">
        <v>1350624.6336122735</v>
      </c>
      <c r="D74" s="642">
        <v>551893.56133035885</v>
      </c>
      <c r="E74" s="642">
        <v>124646.47130230017</v>
      </c>
    </row>
    <row r="75" spans="1:9" ht="15">
      <c r="A75" s="583">
        <v>2011</v>
      </c>
      <c r="B75" s="642">
        <v>1983623.6803812347</v>
      </c>
      <c r="C75" s="642">
        <v>1337433.4209352955</v>
      </c>
      <c r="D75" s="642">
        <v>531922.45096841839</v>
      </c>
      <c r="E75" s="642">
        <v>114267.8084775208</v>
      </c>
    </row>
    <row r="76" spans="1:9" ht="15">
      <c r="A76" s="583">
        <v>2012</v>
      </c>
      <c r="B76" s="642">
        <v>1936901.9827553695</v>
      </c>
      <c r="C76" s="642">
        <v>1332990.7059277522</v>
      </c>
      <c r="D76" s="642">
        <v>519894.08623230644</v>
      </c>
      <c r="E76" s="642">
        <v>84017.190595310967</v>
      </c>
      <c r="F76" s="641"/>
      <c r="G76" s="641"/>
      <c r="H76" s="641"/>
    </row>
    <row r="77" spans="1:9" ht="15">
      <c r="A77" s="583">
        <v>2013</v>
      </c>
      <c r="B77" s="642">
        <v>1951976.3342187556</v>
      </c>
      <c r="C77" s="642">
        <v>1348283.1349517624</v>
      </c>
      <c r="D77" s="642">
        <v>517988.75859573239</v>
      </c>
      <c r="E77" s="642">
        <v>85704.440671259319</v>
      </c>
      <c r="H77" s="641"/>
    </row>
    <row r="78" spans="1:9" s="641" customFormat="1" ht="15">
      <c r="A78" s="583">
        <v>2014</v>
      </c>
      <c r="B78" s="776">
        <v>1882594.4113751934</v>
      </c>
      <c r="C78" s="776">
        <v>1283199.9084885274</v>
      </c>
      <c r="D78" s="776">
        <v>509633.99296314531</v>
      </c>
      <c r="E78" s="776">
        <v>89760.509923520862</v>
      </c>
    </row>
    <row r="79" spans="1:9" s="641" customFormat="1" ht="15">
      <c r="A79" s="714">
        <v>2015</v>
      </c>
      <c r="B79" s="699">
        <v>1869955.7324515586</v>
      </c>
      <c r="C79" s="699">
        <v>1301097.420838356</v>
      </c>
      <c r="D79" s="699">
        <v>483269.49202732573</v>
      </c>
      <c r="E79" s="699">
        <v>85588.819585876801</v>
      </c>
      <c r="H79" s="666"/>
    </row>
    <row r="80" spans="1:9" s="697" customFormat="1" ht="15">
      <c r="A80" s="714">
        <v>2016</v>
      </c>
      <c r="B80" s="776">
        <v>1867479.5690834124</v>
      </c>
      <c r="C80" s="776">
        <v>1341048.7446855756</v>
      </c>
      <c r="D80" s="776">
        <v>439678.29846021812</v>
      </c>
      <c r="E80" s="776">
        <v>86752.52593761863</v>
      </c>
    </row>
    <row r="81" spans="1:10" s="774" customFormat="1" ht="15">
      <c r="A81" s="775">
        <v>2017</v>
      </c>
      <c r="B81" s="964">
        <v>1875884.9000109418</v>
      </c>
      <c r="C81" s="964">
        <v>1353417.2128401285</v>
      </c>
      <c r="D81" s="964">
        <v>438731.47375167947</v>
      </c>
      <c r="E81" s="964">
        <v>83736.213419133361</v>
      </c>
      <c r="H81" s="963"/>
    </row>
    <row r="82" spans="1:10" s="641" customFormat="1" ht="15">
      <c r="A82" s="962">
        <v>2018</v>
      </c>
      <c r="B82" s="1023">
        <v>1758527.2740321597</v>
      </c>
      <c r="C82" s="1023">
        <v>1368786.3074717806</v>
      </c>
      <c r="D82" s="1023">
        <v>325787.13826631766</v>
      </c>
      <c r="E82" s="1023">
        <v>63953.828294061146</v>
      </c>
      <c r="H82" s="963"/>
    </row>
    <row r="83" spans="1:10" ht="15.75" customHeight="1">
      <c r="A83" s="643" t="s">
        <v>212</v>
      </c>
      <c r="B83" s="243"/>
      <c r="C83" s="243"/>
      <c r="D83" s="243"/>
      <c r="E83" s="243"/>
      <c r="J83" s="674"/>
    </row>
  </sheetData>
  <mergeCells count="5">
    <mergeCell ref="A58:E58"/>
    <mergeCell ref="A54:E54"/>
    <mergeCell ref="A55:E55"/>
    <mergeCell ref="A25:E25"/>
    <mergeCell ref="A26:E26"/>
  </mergeCells>
  <conditionalFormatting sqref="E43:H43 A75:GR75 A84:GR1012 I76:GR82 A1:GR5 B83:GR83 F77:G79 A77:A79 A6:B24 D6:GR24 D28:GR42 A28:B42 F58:I73 A80:G80 A81 F81:G81 A82:G82 E44:I53 A64:I74 K43:GR74 F25:GR27 A57:I57 A43:D53 F54:I56">
    <cfRule type="cellIs" dxfId="365" priority="17" stopIfTrue="1" operator="equal">
      <formula>0</formula>
    </cfRule>
  </conditionalFormatting>
  <conditionalFormatting sqref="A76">
    <cfRule type="cellIs" dxfId="364" priority="16" stopIfTrue="1" operator="equal">
      <formula>0</formula>
    </cfRule>
  </conditionalFormatting>
  <conditionalFormatting sqref="B76:H76 B77:E77 H77:H82">
    <cfRule type="cellIs" dxfId="363" priority="15" stopIfTrue="1" operator="equal">
      <formula>0</formula>
    </cfRule>
  </conditionalFormatting>
  <conditionalFormatting sqref="B78:E79">
    <cfRule type="cellIs" dxfId="362" priority="14" stopIfTrue="1" operator="equal">
      <formula>0</formula>
    </cfRule>
  </conditionalFormatting>
  <conditionalFormatting sqref="A83">
    <cfRule type="cellIs" dxfId="361" priority="11" stopIfTrue="1" operator="equal">
      <formula>0</formula>
    </cfRule>
  </conditionalFormatting>
  <conditionalFormatting sqref="A59:E73">
    <cfRule type="cellIs" dxfId="360" priority="10" stopIfTrue="1" operator="equal">
      <formula>0</formula>
    </cfRule>
  </conditionalFormatting>
  <conditionalFormatting sqref="C6:C24 C37:C42 C28:C35">
    <cfRule type="cellIs" dxfId="359" priority="9" stopIfTrue="1" operator="equal">
      <formula>0</formula>
    </cfRule>
  </conditionalFormatting>
  <conditionalFormatting sqref="C36">
    <cfRule type="cellIs" dxfId="358" priority="8" stopIfTrue="1" operator="equal">
      <formula>0</formula>
    </cfRule>
  </conditionalFormatting>
  <conditionalFormatting sqref="A58">
    <cfRule type="cellIs" dxfId="357" priority="7" stopIfTrue="1" operator="equal">
      <formula>0</formula>
    </cfRule>
  </conditionalFormatting>
  <conditionalFormatting sqref="A25">
    <cfRule type="cellIs" dxfId="356" priority="6" stopIfTrue="1" operator="equal">
      <formula>0</formula>
    </cfRule>
  </conditionalFormatting>
  <conditionalFormatting sqref="A26">
    <cfRule type="cellIs" dxfId="355" priority="5" stopIfTrue="1" operator="equal">
      <formula>0</formula>
    </cfRule>
  </conditionalFormatting>
  <conditionalFormatting sqref="A56">
    <cfRule type="cellIs" dxfId="354" priority="4" stopIfTrue="1" operator="equal">
      <formula>0</formula>
    </cfRule>
  </conditionalFormatting>
  <conditionalFormatting sqref="A54">
    <cfRule type="cellIs" dxfId="353" priority="3" stopIfTrue="1" operator="equal">
      <formula>0</formula>
    </cfRule>
  </conditionalFormatting>
  <conditionalFormatting sqref="A55">
    <cfRule type="cellIs" dxfId="352" priority="2" stopIfTrue="1" operator="equal">
      <formula>0</formula>
    </cfRule>
  </conditionalFormatting>
  <conditionalFormatting sqref="A27">
    <cfRule type="cellIs" dxfId="351"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27"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EDF082"/>
  </sheetPr>
  <dimension ref="A1:G33"/>
  <sheetViews>
    <sheetView view="pageBreakPreview" zoomScaleNormal="85" zoomScaleSheetLayoutView="100" workbookViewId="0"/>
  </sheetViews>
  <sheetFormatPr baseColWidth="10" defaultColWidth="11.42578125" defaultRowHeight="15.75" customHeight="1"/>
  <cols>
    <col min="1" max="1" width="35.7109375" style="13" customWidth="1"/>
    <col min="2" max="6" width="17.85546875" style="13" customWidth="1"/>
    <col min="7" max="7" width="3.5703125" style="13" customWidth="1"/>
    <col min="8" max="16384" width="11.42578125" style="13"/>
  </cols>
  <sheetData>
    <row r="1" spans="1:7" ht="15.75" customHeight="1">
      <c r="A1" s="405" t="s">
        <v>586</v>
      </c>
      <c r="B1" s="409"/>
      <c r="C1" s="406"/>
      <c r="D1" s="406"/>
      <c r="E1" s="406"/>
      <c r="F1" s="406"/>
    </row>
    <row r="2" spans="1:7" ht="15.75" customHeight="1">
      <c r="A2" s="407"/>
      <c r="B2" s="407"/>
      <c r="C2" s="407"/>
      <c r="D2" s="407"/>
      <c r="E2" s="407"/>
      <c r="F2" s="407"/>
      <c r="G2" s="31"/>
    </row>
    <row r="3" spans="1:7" ht="15.75" customHeight="1">
      <c r="A3" s="463"/>
      <c r="B3" s="216" t="s">
        <v>210</v>
      </c>
      <c r="C3" s="14"/>
      <c r="D3" s="14"/>
      <c r="E3" s="14"/>
      <c r="F3" s="14"/>
      <c r="G3" s="31"/>
    </row>
    <row r="4" spans="1:7" ht="15.75" customHeight="1">
      <c r="A4" s="463"/>
      <c r="B4" s="238">
        <v>2017</v>
      </c>
      <c r="C4" s="239">
        <v>2018</v>
      </c>
      <c r="D4" s="214">
        <v>2017</v>
      </c>
      <c r="E4" s="240">
        <v>2018</v>
      </c>
      <c r="F4" s="6" t="s">
        <v>56</v>
      </c>
      <c r="G4" s="31"/>
    </row>
    <row r="5" spans="1:7" ht="15.75" customHeight="1">
      <c r="A5" s="464"/>
      <c r="B5" s="216" t="s">
        <v>16</v>
      </c>
      <c r="C5" s="241"/>
      <c r="D5" s="216" t="s">
        <v>5</v>
      </c>
      <c r="E5" s="14"/>
      <c r="F5" s="14"/>
      <c r="G5" s="31"/>
    </row>
    <row r="6" spans="1:7" ht="15.75" customHeight="1">
      <c r="A6" s="790" t="s">
        <v>4</v>
      </c>
      <c r="B6" s="1023">
        <v>7730.0776999999989</v>
      </c>
      <c r="C6" s="1023">
        <v>7783.2726114014258</v>
      </c>
      <c r="D6" s="1024">
        <v>0.57115260738989193</v>
      </c>
      <c r="E6" s="1024">
        <v>0.56862583800809163</v>
      </c>
      <c r="F6" s="1024">
        <v>0.6881549379694718</v>
      </c>
      <c r="G6" s="31"/>
    </row>
    <row r="7" spans="1:7" ht="15.75" customHeight="1">
      <c r="A7" s="779" t="s">
        <v>3</v>
      </c>
      <c r="B7" s="1023">
        <v>8796.5356792400016</v>
      </c>
      <c r="C7" s="1023">
        <v>8602.9130076756028</v>
      </c>
      <c r="D7" s="1024">
        <v>0.64995003726756084</v>
      </c>
      <c r="E7" s="1024">
        <v>0.62850665298994923</v>
      </c>
      <c r="F7" s="1024">
        <v>-2.2011241541525521</v>
      </c>
      <c r="G7" s="31"/>
    </row>
    <row r="8" spans="1:7" ht="15.75" customHeight="1">
      <c r="A8" s="779" t="s">
        <v>151</v>
      </c>
      <c r="B8" s="1023">
        <v>556179.52951184823</v>
      </c>
      <c r="C8" s="1023">
        <v>534951.38302819699</v>
      </c>
      <c r="D8" s="1024">
        <v>41.094462537883089</v>
      </c>
      <c r="E8" s="1024">
        <v>39.082169372097241</v>
      </c>
      <c r="F8" s="1024">
        <v>-3.8167795392043473</v>
      </c>
      <c r="G8" s="31"/>
    </row>
    <row r="9" spans="1:7" ht="15.75" customHeight="1">
      <c r="A9" s="779" t="s">
        <v>2</v>
      </c>
      <c r="B9" s="1023">
        <v>287994.41586900724</v>
      </c>
      <c r="C9" s="1023">
        <v>285959.46236119169</v>
      </c>
      <c r="D9" s="1024">
        <v>21.279056682355517</v>
      </c>
      <c r="E9" s="1024">
        <v>20.891461347927542</v>
      </c>
      <c r="F9" s="1024">
        <v>-0.7065947795116756</v>
      </c>
      <c r="G9" s="31"/>
    </row>
    <row r="10" spans="1:7" ht="15.75" customHeight="1">
      <c r="A10" s="779" t="s">
        <v>1</v>
      </c>
      <c r="B10" s="1023">
        <v>147748.83488819702</v>
      </c>
      <c r="C10" s="1023">
        <v>165465.97887131493</v>
      </c>
      <c r="D10" s="1024">
        <v>10.916724974861813</v>
      </c>
      <c r="E10" s="1024">
        <v>12.088517978890305</v>
      </c>
      <c r="F10" s="1024">
        <v>11.991393364641183</v>
      </c>
    </row>
    <row r="11" spans="1:7" ht="15.75" customHeight="1">
      <c r="A11" s="779" t="s">
        <v>35</v>
      </c>
      <c r="B11" s="1023">
        <v>278785.71658183646</v>
      </c>
      <c r="C11" s="1023">
        <v>285721.94880000007</v>
      </c>
      <c r="D11" s="1024">
        <v>20.598653093587316</v>
      </c>
      <c r="E11" s="1024">
        <v>20.874109219264721</v>
      </c>
      <c r="F11" s="1024">
        <v>2.4880156355239649</v>
      </c>
    </row>
    <row r="12" spans="1:7" ht="15.75" customHeight="1">
      <c r="A12" s="779" t="s">
        <v>37</v>
      </c>
      <c r="B12" s="1023">
        <v>49554.460119999996</v>
      </c>
      <c r="C12" s="1023">
        <v>56665.619291999988</v>
      </c>
      <c r="D12" s="1024">
        <v>3.6614326794330174</v>
      </c>
      <c r="E12" s="1024">
        <v>4.1398441073438503</v>
      </c>
      <c r="F12" s="1024">
        <v>14.350189982455191</v>
      </c>
    </row>
    <row r="13" spans="1:7" ht="15.75" customHeight="1">
      <c r="A13" s="779" t="s">
        <v>127</v>
      </c>
      <c r="B13" s="1023">
        <v>16627.642489999998</v>
      </c>
      <c r="C13" s="1023">
        <v>23635.729499999998</v>
      </c>
      <c r="D13" s="1024">
        <v>1.2285673872217941</v>
      </c>
      <c r="E13" s="1024">
        <v>1.7267654834783102</v>
      </c>
      <c r="F13" s="1024">
        <v>42.147207664674767</v>
      </c>
    </row>
    <row r="14" spans="1:7" ht="15.75" customHeight="1">
      <c r="A14" s="789" t="s">
        <v>0</v>
      </c>
      <c r="B14" s="1005">
        <v>1353417.2128401289</v>
      </c>
      <c r="C14" s="1005">
        <v>1368786.3074717806</v>
      </c>
      <c r="D14" s="1030">
        <v>100</v>
      </c>
      <c r="E14" s="1030">
        <v>100</v>
      </c>
      <c r="F14" s="1030">
        <v>1.1355770035907682</v>
      </c>
    </row>
    <row r="15" spans="1:7" ht="15.75" customHeight="1">
      <c r="A15" s="779" t="s">
        <v>204</v>
      </c>
      <c r="B15" s="1023">
        <v>316572.19707816397</v>
      </c>
      <c r="C15" s="1023">
        <v>324900.41660471912</v>
      </c>
      <c r="D15" s="1024">
        <v>23.39058452004177</v>
      </c>
      <c r="E15" s="1024">
        <v>23.73638710667899</v>
      </c>
      <c r="F15" s="1024">
        <v>2.6307488792197518</v>
      </c>
    </row>
    <row r="16" spans="1:7" ht="15.75" customHeight="1">
      <c r="A16" s="779" t="s">
        <v>139</v>
      </c>
      <c r="B16" s="1023">
        <v>412663.85505902529</v>
      </c>
      <c r="C16" s="1023">
        <v>401603.10326432454</v>
      </c>
      <c r="D16" s="1024">
        <v>30.490513283265802</v>
      </c>
      <c r="E16" s="1024">
        <v>29.340087716548418</v>
      </c>
      <c r="F16" s="1024">
        <v>-2.6803296821619256</v>
      </c>
    </row>
    <row r="17" spans="1:6" ht="15.75" customHeight="1">
      <c r="A17" s="779" t="s">
        <v>205</v>
      </c>
      <c r="B17" s="1023">
        <v>624181.16070293961</v>
      </c>
      <c r="C17" s="1023">
        <v>642282.78760273708</v>
      </c>
      <c r="D17" s="1024">
        <v>46.118902196692424</v>
      </c>
      <c r="E17" s="1024">
        <v>46.923525176772607</v>
      </c>
      <c r="F17" s="1024">
        <v>2.9000597966481081</v>
      </c>
    </row>
    <row r="18" spans="1:6" ht="15.75" customHeight="1">
      <c r="A18" s="61" t="s">
        <v>128</v>
      </c>
      <c r="B18" s="235"/>
      <c r="C18" s="235"/>
      <c r="D18" s="236"/>
      <c r="E18" s="236"/>
      <c r="F18" s="237"/>
    </row>
    <row r="19" spans="1:6" ht="15.75" customHeight="1">
      <c r="A19" s="67" t="s">
        <v>206</v>
      </c>
      <c r="B19" s="235"/>
      <c r="C19" s="235"/>
      <c r="D19" s="236"/>
      <c r="E19" s="236"/>
      <c r="F19" s="236"/>
    </row>
    <row r="20" spans="1:6" ht="15.75" customHeight="1">
      <c r="A20" s="67" t="s">
        <v>380</v>
      </c>
      <c r="B20" s="30"/>
      <c r="C20" s="30"/>
      <c r="D20" s="30"/>
      <c r="E20" s="30"/>
      <c r="F20" s="30"/>
    </row>
    <row r="21" spans="1:6" ht="15.75" customHeight="1">
      <c r="A21" s="67" t="s">
        <v>126</v>
      </c>
      <c r="B21" s="32"/>
      <c r="C21" s="68"/>
      <c r="D21" s="69"/>
      <c r="E21" s="68"/>
      <c r="F21" s="68"/>
    </row>
    <row r="22" spans="1:6" ht="15.75" customHeight="1">
      <c r="A22" s="32" t="s">
        <v>208</v>
      </c>
      <c r="B22" s="32"/>
      <c r="C22" s="234"/>
      <c r="D22" s="69"/>
      <c r="E22" s="234"/>
      <c r="F22" s="234"/>
    </row>
    <row r="23" spans="1:6" ht="15.75" customHeight="1">
      <c r="B23" s="32"/>
      <c r="C23" s="234"/>
      <c r="D23" s="69"/>
      <c r="E23" s="234"/>
      <c r="F23" s="234"/>
    </row>
    <row r="24" spans="1:6" ht="15.75" customHeight="1">
      <c r="A24" s="32"/>
      <c r="B24" s="32"/>
      <c r="C24" s="234"/>
      <c r="D24" s="69"/>
      <c r="E24" s="234"/>
      <c r="F24" s="234"/>
    </row>
    <row r="28" spans="1:6" ht="15.75" customHeight="1">
      <c r="C28" s="242"/>
    </row>
    <row r="32" spans="1:6" ht="15.75" customHeight="1">
      <c r="C32"/>
    </row>
    <row r="33" spans="3:3" ht="15.75" customHeight="1">
      <c r="C33"/>
    </row>
  </sheetData>
  <conditionalFormatting sqref="A34:GR1000 A32:B33 D32:GR33 A1:GR31">
    <cfRule type="cellIs" dxfId="350"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EDF082"/>
  </sheetPr>
  <dimension ref="A1:V84"/>
  <sheetViews>
    <sheetView view="pageBreakPreview" zoomScaleNormal="70" zoomScaleSheetLayoutView="100" workbookViewId="0"/>
  </sheetViews>
  <sheetFormatPr baseColWidth="10" defaultColWidth="9.85546875" defaultRowHeight="15.75" customHeight="1"/>
  <cols>
    <col min="1" max="1" width="7.140625" style="225" customWidth="1"/>
    <col min="2" max="10" width="12.85546875" style="225" customWidth="1"/>
    <col min="11" max="11" width="5.7109375" style="225" customWidth="1"/>
    <col min="13" max="13" width="9.85546875" style="225"/>
    <col min="14" max="14" width="11" style="225" bestFit="1" customWidth="1"/>
    <col min="15" max="16384" width="9.85546875" style="225"/>
  </cols>
  <sheetData>
    <row r="1" spans="1:22" ht="15.75" customHeight="1">
      <c r="A1" s="347" t="s">
        <v>587</v>
      </c>
      <c r="B1" s="410"/>
      <c r="C1" s="410"/>
      <c r="D1" s="410"/>
      <c r="E1" s="226"/>
      <c r="F1" s="226"/>
      <c r="G1" s="226"/>
      <c r="H1" s="226"/>
      <c r="I1" s="226"/>
      <c r="J1" s="226"/>
      <c r="K1" s="226"/>
      <c r="M1" s="226"/>
    </row>
    <row r="2" spans="1:22" ht="15.75" customHeight="1">
      <c r="K2"/>
    </row>
    <row r="3" spans="1:22" ht="15.75" customHeight="1">
      <c r="A3" s="285"/>
      <c r="B3" s="204"/>
      <c r="C3" s="209" t="s">
        <v>10</v>
      </c>
      <c r="D3" s="208"/>
      <c r="E3" s="208"/>
      <c r="F3" s="208"/>
      <c r="G3" s="208"/>
      <c r="H3" s="208"/>
      <c r="I3" s="208"/>
      <c r="J3" s="208"/>
      <c r="K3"/>
    </row>
    <row r="4" spans="1:22" ht="47.25" customHeight="1">
      <c r="A4" s="286"/>
      <c r="B4" s="203"/>
      <c r="C4" s="252" t="s">
        <v>36</v>
      </c>
      <c r="D4" s="252"/>
      <c r="E4" s="483" t="s">
        <v>377</v>
      </c>
      <c r="F4" s="451" t="s">
        <v>279</v>
      </c>
      <c r="G4" s="449" t="s">
        <v>35</v>
      </c>
      <c r="H4" s="252" t="s">
        <v>19</v>
      </c>
      <c r="I4" s="290"/>
      <c r="J4" s="290"/>
      <c r="K4"/>
    </row>
    <row r="5" spans="1:22" ht="15.75" customHeight="1">
      <c r="A5" s="287"/>
      <c r="B5" s="288" t="s">
        <v>16</v>
      </c>
      <c r="C5" s="289"/>
      <c r="D5" s="289"/>
      <c r="E5" s="289"/>
      <c r="F5" s="289"/>
      <c r="G5" s="289"/>
      <c r="H5" s="289"/>
      <c r="I5" s="289"/>
      <c r="J5" s="289"/>
      <c r="K5"/>
    </row>
    <row r="6" spans="1:22" ht="15.75" customHeight="1">
      <c r="A6" s="47">
        <v>1950</v>
      </c>
      <c r="B6" s="250">
        <v>337000</v>
      </c>
      <c r="C6" s="253">
        <v>205000</v>
      </c>
      <c r="D6" s="253"/>
      <c r="E6" s="244">
        <v>23000</v>
      </c>
      <c r="F6" s="246">
        <v>6000</v>
      </c>
      <c r="G6" s="246">
        <v>18000</v>
      </c>
      <c r="H6" s="253">
        <v>85000</v>
      </c>
      <c r="I6" s="536"/>
      <c r="J6" s="536"/>
      <c r="K6"/>
      <c r="M6" s="141"/>
      <c r="N6" s="495"/>
      <c r="V6" s="836"/>
    </row>
    <row r="7" spans="1:22" ht="15.75" customHeight="1">
      <c r="A7" s="47">
        <v>1955</v>
      </c>
      <c r="B7" s="251">
        <v>492000</v>
      </c>
      <c r="C7" s="254">
        <v>325000</v>
      </c>
      <c r="D7" s="254"/>
      <c r="E7" s="50">
        <v>62000</v>
      </c>
      <c r="F7" s="248">
        <v>9000</v>
      </c>
      <c r="G7" s="248">
        <v>32000</v>
      </c>
      <c r="H7" s="254">
        <v>64000</v>
      </c>
      <c r="I7" s="254"/>
      <c r="J7" s="254"/>
      <c r="K7"/>
      <c r="M7" s="141"/>
      <c r="N7" s="495"/>
      <c r="R7" s="836"/>
      <c r="S7" s="836"/>
      <c r="T7" s="836"/>
      <c r="U7" s="836"/>
      <c r="V7" s="836"/>
    </row>
    <row r="8" spans="1:22" ht="15.75" customHeight="1">
      <c r="A8" s="47">
        <v>1960</v>
      </c>
      <c r="B8" s="251">
        <v>598000</v>
      </c>
      <c r="C8" s="254">
        <v>299000</v>
      </c>
      <c r="D8" s="254"/>
      <c r="E8" s="50">
        <v>173000</v>
      </c>
      <c r="F8" s="50">
        <v>9000</v>
      </c>
      <c r="G8" s="248">
        <v>44000</v>
      </c>
      <c r="H8" s="254">
        <v>73000</v>
      </c>
      <c r="I8" s="254"/>
      <c r="J8" s="254"/>
      <c r="K8"/>
      <c r="M8" s="141"/>
      <c r="N8" s="495"/>
      <c r="R8" s="836"/>
      <c r="S8" s="836"/>
      <c r="T8" s="836"/>
      <c r="U8" s="836"/>
      <c r="V8" s="836"/>
    </row>
    <row r="9" spans="1:22" ht="15.75" customHeight="1">
      <c r="A9" s="47">
        <v>1965</v>
      </c>
      <c r="B9" s="251">
        <v>736000</v>
      </c>
      <c r="C9" s="254">
        <v>214000</v>
      </c>
      <c r="D9" s="254"/>
      <c r="E9" s="50">
        <v>422000</v>
      </c>
      <c r="F9" s="50">
        <v>23000</v>
      </c>
      <c r="G9" s="248">
        <v>62000</v>
      </c>
      <c r="H9" s="254">
        <v>15000</v>
      </c>
      <c r="I9" s="254"/>
      <c r="J9" s="254"/>
      <c r="K9"/>
      <c r="M9" s="141"/>
      <c r="N9" s="495"/>
      <c r="R9" s="836"/>
      <c r="S9" s="836"/>
      <c r="T9" s="836"/>
      <c r="U9" s="836"/>
      <c r="V9" s="836"/>
    </row>
    <row r="10" spans="1:22" ht="15.75" customHeight="1">
      <c r="A10" s="47">
        <v>1970</v>
      </c>
      <c r="B10" s="251">
        <v>952590</v>
      </c>
      <c r="C10" s="254">
        <v>115000</v>
      </c>
      <c r="D10" s="254"/>
      <c r="E10" s="50">
        <v>658000</v>
      </c>
      <c r="F10" s="50">
        <v>54000</v>
      </c>
      <c r="G10" s="248">
        <v>102000</v>
      </c>
      <c r="H10" s="254">
        <v>23000</v>
      </c>
      <c r="I10" s="254"/>
      <c r="J10" s="254"/>
      <c r="K10"/>
      <c r="M10" s="141"/>
      <c r="N10" s="495"/>
      <c r="R10" s="836"/>
      <c r="S10" s="836"/>
      <c r="T10" s="836"/>
      <c r="U10" s="836"/>
      <c r="V10" s="836"/>
    </row>
    <row r="11" spans="1:22" ht="15.75" customHeight="1">
      <c r="A11" s="47">
        <v>1971</v>
      </c>
      <c r="B11" s="251">
        <v>994801.54</v>
      </c>
      <c r="C11" s="254">
        <v>79131.600000000006</v>
      </c>
      <c r="D11" s="254"/>
      <c r="E11" s="50">
        <v>712184.4</v>
      </c>
      <c r="F11" s="50">
        <v>58616</v>
      </c>
      <c r="G11" s="248">
        <v>108439.6</v>
      </c>
      <c r="H11" s="254">
        <v>23446.400000000001</v>
      </c>
      <c r="I11" s="254"/>
      <c r="J11" s="254"/>
      <c r="K11"/>
      <c r="M11" s="141"/>
      <c r="N11" s="495"/>
      <c r="R11" s="836"/>
      <c r="S11" s="836"/>
      <c r="T11" s="836"/>
      <c r="U11" s="836"/>
      <c r="V11" s="836"/>
    </row>
    <row r="12" spans="1:22" ht="15.75" customHeight="1">
      <c r="A12" s="47">
        <v>1972</v>
      </c>
      <c r="B12" s="251">
        <v>1063089.084</v>
      </c>
      <c r="C12" s="254">
        <v>64477.600000000013</v>
      </c>
      <c r="D12" s="254"/>
      <c r="E12" s="50">
        <v>750284.80000000005</v>
      </c>
      <c r="F12" s="50">
        <v>73270</v>
      </c>
      <c r="G12" s="248">
        <v>117232</v>
      </c>
      <c r="H12" s="254">
        <v>26377.200000000001</v>
      </c>
      <c r="I12" s="254"/>
      <c r="J12" s="254"/>
      <c r="K12"/>
      <c r="M12" s="141"/>
      <c r="N12" s="495"/>
      <c r="R12" s="836"/>
      <c r="S12" s="836"/>
      <c r="T12" s="836"/>
      <c r="U12" s="836"/>
      <c r="V12" s="836"/>
    </row>
    <row r="13" spans="1:22" ht="15.75" customHeight="1">
      <c r="A13" s="47">
        <v>1973</v>
      </c>
      <c r="B13" s="251">
        <v>1118715.6680000001</v>
      </c>
      <c r="C13" s="254">
        <v>64477.600000000013</v>
      </c>
      <c r="D13" s="254"/>
      <c r="E13" s="50">
        <v>767869.6</v>
      </c>
      <c r="F13" s="50">
        <v>84993.2</v>
      </c>
      <c r="G13" s="248">
        <v>126024.4</v>
      </c>
      <c r="H13" s="254">
        <v>26377.200000000001</v>
      </c>
      <c r="I13" s="254"/>
      <c r="J13" s="254"/>
      <c r="K13"/>
      <c r="M13" s="141"/>
      <c r="N13" s="495"/>
      <c r="R13" s="836"/>
      <c r="S13" s="836"/>
      <c r="T13" s="836"/>
      <c r="U13" s="836"/>
      <c r="V13" s="836"/>
    </row>
    <row r="14" spans="1:22" ht="15.75" customHeight="1">
      <c r="A14" s="47">
        <v>1974</v>
      </c>
      <c r="B14" s="251">
        <v>1110831.8159999999</v>
      </c>
      <c r="C14" s="254">
        <v>64477.600000000013</v>
      </c>
      <c r="D14" s="254"/>
      <c r="E14" s="50">
        <v>759077.2</v>
      </c>
      <c r="F14" s="50">
        <v>84993.2</v>
      </c>
      <c r="G14" s="248">
        <v>128955.20000000003</v>
      </c>
      <c r="H14" s="254">
        <v>23446.400000000001</v>
      </c>
      <c r="I14" s="254"/>
      <c r="J14" s="254"/>
      <c r="K14"/>
      <c r="M14" s="141"/>
      <c r="N14" s="495"/>
      <c r="R14" s="836"/>
      <c r="S14" s="836"/>
      <c r="T14" s="836"/>
      <c r="U14" s="836"/>
      <c r="V14" s="836"/>
    </row>
    <row r="15" spans="1:22" ht="15.75" customHeight="1">
      <c r="A15" s="47">
        <v>1975</v>
      </c>
      <c r="B15" s="251">
        <v>1042582</v>
      </c>
      <c r="C15" s="254">
        <v>50000</v>
      </c>
      <c r="D15" s="254"/>
      <c r="E15" s="50">
        <v>751000</v>
      </c>
      <c r="F15" s="50">
        <v>89000</v>
      </c>
      <c r="G15" s="248">
        <v>131000</v>
      </c>
      <c r="H15" s="254">
        <v>22000</v>
      </c>
      <c r="I15" s="254"/>
      <c r="J15" s="254"/>
      <c r="K15"/>
      <c r="M15" s="141"/>
      <c r="N15" s="495"/>
      <c r="R15" s="836"/>
      <c r="S15" s="836"/>
      <c r="T15" s="836"/>
      <c r="U15" s="836"/>
      <c r="V15" s="836"/>
    </row>
    <row r="16" spans="1:22" ht="15.75" customHeight="1">
      <c r="A16" s="47">
        <v>1976</v>
      </c>
      <c r="B16" s="251">
        <v>1162472.5120000001</v>
      </c>
      <c r="C16" s="254">
        <v>44000</v>
      </c>
      <c r="D16" s="254"/>
      <c r="E16" s="50">
        <v>838000</v>
      </c>
      <c r="F16" s="50">
        <v>117000</v>
      </c>
      <c r="G16" s="248">
        <v>141000</v>
      </c>
      <c r="H16" s="254">
        <v>23000</v>
      </c>
      <c r="I16" s="254"/>
      <c r="J16" s="254"/>
      <c r="K16"/>
      <c r="M16" s="141"/>
      <c r="N16" s="495"/>
      <c r="R16" s="836"/>
      <c r="S16" s="836"/>
      <c r="T16" s="836"/>
      <c r="U16" s="836"/>
      <c r="V16" s="836"/>
    </row>
    <row r="17" spans="1:22" ht="15.75" customHeight="1">
      <c r="A17" s="47">
        <v>1977</v>
      </c>
      <c r="B17" s="251">
        <v>1156991.9160000002</v>
      </c>
      <c r="C17" s="254">
        <v>41000</v>
      </c>
      <c r="D17" s="254"/>
      <c r="E17" s="50">
        <v>829000</v>
      </c>
      <c r="F17" s="50">
        <v>120000</v>
      </c>
      <c r="G17" s="248">
        <v>144000</v>
      </c>
      <c r="H17" s="254">
        <v>23000</v>
      </c>
      <c r="I17" s="254"/>
      <c r="J17" s="254"/>
      <c r="K17"/>
      <c r="M17" s="141"/>
      <c r="N17" s="495"/>
      <c r="R17" s="836"/>
      <c r="S17" s="836"/>
      <c r="T17" s="836"/>
      <c r="U17" s="836"/>
      <c r="V17" s="836"/>
    </row>
    <row r="18" spans="1:22" ht="15.75" customHeight="1">
      <c r="A18" s="47">
        <v>1978</v>
      </c>
      <c r="B18" s="251">
        <v>1167542.46</v>
      </c>
      <c r="C18" s="254">
        <v>41000</v>
      </c>
      <c r="D18" s="254"/>
      <c r="E18" s="50">
        <v>818000</v>
      </c>
      <c r="F18" s="50">
        <v>133000</v>
      </c>
      <c r="G18" s="248">
        <v>153000</v>
      </c>
      <c r="H18" s="254">
        <v>23000</v>
      </c>
      <c r="I18" s="254"/>
      <c r="J18" s="254"/>
      <c r="K18"/>
      <c r="M18" s="141"/>
      <c r="N18" s="495"/>
      <c r="R18" s="836"/>
      <c r="S18" s="836"/>
      <c r="T18" s="836"/>
      <c r="U18" s="836"/>
      <c r="V18" s="836"/>
    </row>
    <row r="19" spans="1:22" ht="15.75" customHeight="1">
      <c r="A19" s="47">
        <v>1979</v>
      </c>
      <c r="B19" s="251">
        <v>1205950</v>
      </c>
      <c r="C19" s="254">
        <v>50000</v>
      </c>
      <c r="D19" s="254"/>
      <c r="E19" s="50">
        <v>828000</v>
      </c>
      <c r="F19" s="50">
        <v>142000</v>
      </c>
      <c r="G19" s="248">
        <v>160000</v>
      </c>
      <c r="H19" s="254">
        <v>26000</v>
      </c>
      <c r="I19" s="254"/>
      <c r="J19" s="254"/>
      <c r="K19"/>
      <c r="M19" s="141"/>
      <c r="N19" s="495"/>
      <c r="R19" s="836"/>
      <c r="S19" s="836"/>
      <c r="T19" s="836"/>
      <c r="U19" s="836"/>
      <c r="V19" s="836"/>
    </row>
    <row r="20" spans="1:22" ht="15.75" customHeight="1">
      <c r="A20" s="61" t="s">
        <v>128</v>
      </c>
      <c r="B20" s="50"/>
      <c r="C20" s="254"/>
      <c r="D20" s="254"/>
      <c r="E20" s="50"/>
      <c r="F20" s="50"/>
      <c r="G20" s="254"/>
      <c r="H20" s="254"/>
      <c r="I20" s="254"/>
      <c r="J20" s="248"/>
      <c r="K20"/>
      <c r="M20" s="141"/>
    </row>
    <row r="21" spans="1:22" s="973" customFormat="1" ht="15.75" customHeight="1">
      <c r="A21" s="1131" t="s">
        <v>661</v>
      </c>
      <c r="B21" s="1059"/>
      <c r="C21" s="254"/>
      <c r="D21" s="254"/>
      <c r="E21" s="1059"/>
      <c r="F21" s="1059"/>
      <c r="G21" s="254"/>
      <c r="H21" s="254"/>
      <c r="I21" s="254"/>
      <c r="J21" s="1061"/>
      <c r="K21" s="965"/>
      <c r="L21" s="965"/>
      <c r="M21" s="141"/>
    </row>
    <row r="22" spans="1:22" ht="15.75" customHeight="1">
      <c r="A22" s="67" t="s">
        <v>143</v>
      </c>
      <c r="B22" s="251"/>
      <c r="C22" s="254"/>
      <c r="D22" s="254"/>
      <c r="E22" s="50"/>
      <c r="F22" s="50"/>
      <c r="G22" s="254"/>
      <c r="H22" s="254"/>
      <c r="I22" s="254"/>
      <c r="J22" s="248"/>
      <c r="K22"/>
      <c r="M22" s="141"/>
    </row>
    <row r="23" spans="1:22" ht="15.75" customHeight="1">
      <c r="A23" s="347" t="s">
        <v>587</v>
      </c>
      <c r="B23" s="410"/>
      <c r="C23" s="410"/>
      <c r="D23" s="410"/>
      <c r="E23" s="226"/>
      <c r="F23" s="226"/>
      <c r="G23" s="226"/>
      <c r="H23" s="226"/>
      <c r="I23" s="226"/>
      <c r="J23" s="226"/>
      <c r="K23"/>
      <c r="M23" s="141"/>
    </row>
    <row r="24" spans="1:22" ht="15.75" customHeight="1">
      <c r="B24" s="537"/>
      <c r="C24" s="537"/>
      <c r="D24" s="537"/>
      <c r="E24" s="537"/>
      <c r="F24" s="537"/>
      <c r="G24" s="537"/>
      <c r="H24" s="537"/>
      <c r="I24" s="537"/>
      <c r="J24" s="537"/>
      <c r="K24"/>
      <c r="M24" s="141"/>
    </row>
    <row r="25" spans="1:22" ht="15.75" customHeight="1">
      <c r="A25" s="285"/>
      <c r="B25" s="538"/>
      <c r="C25" s="539" t="s">
        <v>10</v>
      </c>
      <c r="D25" s="540"/>
      <c r="E25" s="540"/>
      <c r="F25" s="540"/>
      <c r="G25" s="540"/>
      <c r="H25" s="540"/>
      <c r="I25" s="540"/>
      <c r="J25" s="540"/>
      <c r="K25"/>
      <c r="M25" s="141"/>
    </row>
    <row r="26" spans="1:22" ht="47.25" customHeight="1">
      <c r="A26" s="286"/>
      <c r="B26" s="541"/>
      <c r="C26" s="542" t="s">
        <v>36</v>
      </c>
      <c r="D26" s="542"/>
      <c r="E26" s="543" t="s">
        <v>378</v>
      </c>
      <c r="F26" s="543" t="s">
        <v>279</v>
      </c>
      <c r="G26" s="396" t="s">
        <v>35</v>
      </c>
      <c r="H26" s="542" t="s">
        <v>19</v>
      </c>
      <c r="I26" s="544"/>
      <c r="J26" s="544"/>
      <c r="K26"/>
      <c r="M26" s="141"/>
    </row>
    <row r="27" spans="1:22" ht="15.75" customHeight="1">
      <c r="A27" s="287"/>
      <c r="B27" s="545" t="s">
        <v>16</v>
      </c>
      <c r="C27" s="546"/>
      <c r="D27" s="546"/>
      <c r="E27" s="546"/>
      <c r="F27" s="546"/>
      <c r="G27" s="546"/>
      <c r="H27" s="546"/>
      <c r="I27" s="546"/>
      <c r="J27" s="546"/>
      <c r="K27"/>
      <c r="M27" s="141"/>
    </row>
    <row r="28" spans="1:22" ht="15.75" customHeight="1">
      <c r="A28" s="47">
        <v>1980</v>
      </c>
      <c r="B28" s="251">
        <v>1168282</v>
      </c>
      <c r="C28" s="254">
        <v>53000</v>
      </c>
      <c r="D28" s="254">
        <v>0</v>
      </c>
      <c r="E28" s="50">
        <v>768000</v>
      </c>
      <c r="F28" s="50">
        <v>153000</v>
      </c>
      <c r="G28" s="248">
        <v>165000</v>
      </c>
      <c r="H28" s="1235">
        <v>29000</v>
      </c>
      <c r="I28" s="1235"/>
      <c r="J28" s="1235"/>
      <c r="K28"/>
      <c r="M28" s="141"/>
      <c r="N28" s="495"/>
    </row>
    <row r="29" spans="1:22" ht="15.75" customHeight="1">
      <c r="A29" s="47">
        <v>1981</v>
      </c>
      <c r="B29" s="251">
        <v>1104852</v>
      </c>
      <c r="C29" s="254">
        <v>49700</v>
      </c>
      <c r="D29" s="254">
        <v>0</v>
      </c>
      <c r="E29" s="50">
        <v>705800</v>
      </c>
      <c r="F29" s="50">
        <v>152800</v>
      </c>
      <c r="G29" s="248">
        <v>168100</v>
      </c>
      <c r="H29" s="1234">
        <v>28500</v>
      </c>
      <c r="I29" s="1234"/>
      <c r="J29" s="1234"/>
      <c r="K29"/>
      <c r="M29" s="141"/>
      <c r="N29" s="495"/>
    </row>
    <row r="30" spans="1:22" ht="15.75" customHeight="1">
      <c r="A30" s="47">
        <v>1982</v>
      </c>
      <c r="B30" s="251">
        <v>1049986</v>
      </c>
      <c r="C30" s="254">
        <v>52000</v>
      </c>
      <c r="D30" s="254">
        <v>0</v>
      </c>
      <c r="E30" s="50">
        <v>671000</v>
      </c>
      <c r="F30" s="50">
        <v>129199.99999999999</v>
      </c>
      <c r="G30" s="248">
        <v>169300</v>
      </c>
      <c r="H30" s="1234">
        <v>28500</v>
      </c>
      <c r="I30" s="1234"/>
      <c r="J30" s="1234"/>
      <c r="K30"/>
      <c r="M30" s="141"/>
      <c r="N30" s="495"/>
    </row>
    <row r="31" spans="1:22" ht="15.75" customHeight="1">
      <c r="A31" s="47">
        <v>1983</v>
      </c>
      <c r="B31" s="251">
        <v>1084932</v>
      </c>
      <c r="C31" s="254">
        <v>48900</v>
      </c>
      <c r="D31" s="254">
        <v>0</v>
      </c>
      <c r="E31" s="50">
        <v>692600</v>
      </c>
      <c r="F31" s="50">
        <v>142400</v>
      </c>
      <c r="G31" s="248">
        <v>173700</v>
      </c>
      <c r="H31" s="1234">
        <v>27300</v>
      </c>
      <c r="I31" s="1234"/>
      <c r="J31" s="1234"/>
      <c r="K31"/>
      <c r="M31" s="141"/>
      <c r="N31" s="495"/>
    </row>
    <row r="32" spans="1:22" ht="15.75" customHeight="1">
      <c r="A32" s="47">
        <v>1984</v>
      </c>
      <c r="B32" s="251">
        <v>1127638</v>
      </c>
      <c r="C32" s="254">
        <v>62400</v>
      </c>
      <c r="D32" s="254">
        <v>0</v>
      </c>
      <c r="E32" s="50">
        <v>695400</v>
      </c>
      <c r="F32" s="50">
        <v>159500</v>
      </c>
      <c r="G32" s="248">
        <v>180300</v>
      </c>
      <c r="H32" s="1234">
        <v>30000</v>
      </c>
      <c r="I32" s="1234"/>
      <c r="J32" s="1234"/>
      <c r="K32"/>
      <c r="M32" s="141"/>
      <c r="N32" s="495"/>
    </row>
    <row r="33" spans="1:14" ht="15.75" customHeight="1">
      <c r="A33" s="47">
        <v>1985</v>
      </c>
      <c r="B33" s="251">
        <v>1163311</v>
      </c>
      <c r="C33" s="254">
        <v>64000</v>
      </c>
      <c r="D33" s="254">
        <v>0</v>
      </c>
      <c r="E33" s="50">
        <v>683000</v>
      </c>
      <c r="F33" s="50">
        <v>196000</v>
      </c>
      <c r="G33" s="248">
        <v>187000</v>
      </c>
      <c r="H33" s="1234">
        <v>33000</v>
      </c>
      <c r="I33" s="1234"/>
      <c r="J33" s="1234"/>
      <c r="K33"/>
      <c r="M33" s="141"/>
      <c r="N33" s="495"/>
    </row>
    <row r="34" spans="1:14" ht="15.75" customHeight="1">
      <c r="A34" s="47">
        <v>1986</v>
      </c>
      <c r="B34" s="251">
        <v>1208466</v>
      </c>
      <c r="C34" s="254">
        <v>52700</v>
      </c>
      <c r="D34" s="254">
        <v>0</v>
      </c>
      <c r="E34" s="50">
        <v>737000</v>
      </c>
      <c r="F34" s="50">
        <v>197400</v>
      </c>
      <c r="G34" s="248">
        <v>189600</v>
      </c>
      <c r="H34" s="1234">
        <v>31800</v>
      </c>
      <c r="I34" s="1234"/>
      <c r="J34" s="1234"/>
      <c r="K34"/>
      <c r="M34" s="141"/>
      <c r="N34" s="495"/>
    </row>
    <row r="35" spans="1:14" ht="15.75" customHeight="1">
      <c r="A35" s="47">
        <v>1987</v>
      </c>
      <c r="B35" s="251">
        <v>1199685</v>
      </c>
      <c r="C35" s="254">
        <v>47900</v>
      </c>
      <c r="D35" s="254">
        <v>0</v>
      </c>
      <c r="E35" s="50">
        <v>707900</v>
      </c>
      <c r="F35" s="50">
        <v>212900</v>
      </c>
      <c r="G35" s="248">
        <v>196100</v>
      </c>
      <c r="H35" s="1234">
        <v>34900</v>
      </c>
      <c r="I35" s="1234"/>
      <c r="J35" s="1234"/>
      <c r="K35"/>
      <c r="M35" s="141"/>
      <c r="N35" s="495"/>
    </row>
    <row r="36" spans="1:14" ht="15.75" customHeight="1">
      <c r="A36" s="47">
        <v>1988</v>
      </c>
      <c r="B36" s="251">
        <v>1213616</v>
      </c>
      <c r="C36" s="254">
        <v>46000</v>
      </c>
      <c r="D36" s="254">
        <v>0</v>
      </c>
      <c r="E36" s="50">
        <v>725700</v>
      </c>
      <c r="F36" s="50">
        <v>208200</v>
      </c>
      <c r="G36" s="248">
        <v>201000</v>
      </c>
      <c r="H36" s="1234">
        <v>32700.000000000004</v>
      </c>
      <c r="I36" s="1234"/>
      <c r="J36" s="1234"/>
      <c r="K36"/>
      <c r="M36" s="141"/>
      <c r="N36" s="495"/>
    </row>
    <row r="37" spans="1:14" ht="15.75" customHeight="1">
      <c r="A37" s="47">
        <v>1989</v>
      </c>
      <c r="B37" s="251">
        <v>1157076</v>
      </c>
      <c r="C37" s="254">
        <v>44600</v>
      </c>
      <c r="D37" s="254">
        <v>0</v>
      </c>
      <c r="E37" s="50">
        <v>654600</v>
      </c>
      <c r="F37" s="50">
        <v>217300</v>
      </c>
      <c r="G37" s="248">
        <v>207800</v>
      </c>
      <c r="H37" s="1234">
        <v>32800</v>
      </c>
      <c r="I37" s="1234"/>
      <c r="J37" s="1234"/>
      <c r="K37"/>
      <c r="M37" s="141"/>
      <c r="N37" s="495"/>
    </row>
    <row r="38" spans="1:14" ht="15.75" customHeight="1">
      <c r="A38" s="61" t="s">
        <v>128</v>
      </c>
      <c r="B38" s="537"/>
      <c r="C38" s="537"/>
      <c r="D38" s="537"/>
      <c r="E38" s="537"/>
      <c r="F38" s="537"/>
      <c r="G38" s="537"/>
      <c r="H38" s="537"/>
      <c r="I38" s="537"/>
      <c r="J38" s="537"/>
      <c r="K38"/>
    </row>
    <row r="39" spans="1:14" s="973" customFormat="1" ht="15.75" customHeight="1">
      <c r="A39" s="1131" t="s">
        <v>661</v>
      </c>
      <c r="B39" s="537"/>
      <c r="C39" s="537"/>
      <c r="D39" s="537"/>
      <c r="E39" s="537"/>
      <c r="F39" s="537"/>
      <c r="G39" s="537"/>
      <c r="H39" s="537"/>
      <c r="I39" s="537"/>
      <c r="J39" s="537"/>
      <c r="K39" s="965"/>
      <c r="L39" s="965"/>
    </row>
    <row r="40" spans="1:14" ht="15.75" customHeight="1">
      <c r="A40" s="67" t="s">
        <v>143</v>
      </c>
      <c r="B40" s="243"/>
      <c r="C40" s="243"/>
      <c r="D40" s="243"/>
      <c r="E40" s="243"/>
      <c r="F40" s="537"/>
      <c r="G40" s="537"/>
      <c r="H40" s="537"/>
      <c r="I40" s="537"/>
      <c r="J40" s="537"/>
    </row>
    <row r="41" spans="1:14" ht="15.75" customHeight="1">
      <c r="A41" s="347" t="s">
        <v>587</v>
      </c>
      <c r="B41" s="410"/>
      <c r="C41" s="410"/>
      <c r="D41" s="410"/>
      <c r="E41" s="226"/>
      <c r="F41" s="226"/>
      <c r="G41" s="226"/>
      <c r="H41" s="226"/>
      <c r="I41" s="226"/>
      <c r="J41" s="226"/>
      <c r="K41" s="226"/>
      <c r="M41" s="226"/>
    </row>
    <row r="42" spans="1:14" ht="15.75" customHeight="1">
      <c r="B42" s="537"/>
      <c r="C42" s="537"/>
      <c r="D42" s="537"/>
      <c r="E42" s="537"/>
      <c r="F42" s="537"/>
      <c r="G42" s="537"/>
      <c r="H42" s="537"/>
      <c r="I42" s="537"/>
      <c r="J42" s="537"/>
    </row>
    <row r="43" spans="1:14" ht="15.75" customHeight="1">
      <c r="A43" s="285"/>
      <c r="B43" s="538"/>
      <c r="C43" s="539" t="s">
        <v>10</v>
      </c>
      <c r="D43" s="540"/>
      <c r="E43" s="540"/>
      <c r="F43" s="540"/>
      <c r="G43" s="540"/>
      <c r="H43" s="540"/>
      <c r="I43" s="540"/>
      <c r="J43" s="540"/>
      <c r="K43" s="206"/>
      <c r="L43" s="486"/>
    </row>
    <row r="44" spans="1:14" ht="47.25" customHeight="1">
      <c r="A44" s="286"/>
      <c r="B44" s="541"/>
      <c r="C44" s="543" t="s">
        <v>4</v>
      </c>
      <c r="D44" s="543" t="s">
        <v>3</v>
      </c>
      <c r="E44" s="543" t="s">
        <v>377</v>
      </c>
      <c r="F44" s="543" t="s">
        <v>2</v>
      </c>
      <c r="G44" s="396" t="s">
        <v>35</v>
      </c>
      <c r="H44" s="543" t="s">
        <v>1</v>
      </c>
      <c r="I44" s="396" t="s">
        <v>37</v>
      </c>
      <c r="J44" s="396" t="s">
        <v>19</v>
      </c>
      <c r="K44" s="206"/>
      <c r="L44" s="486"/>
    </row>
    <row r="45" spans="1:14" ht="15.75" customHeight="1">
      <c r="A45" s="287"/>
      <c r="B45" s="545" t="s">
        <v>16</v>
      </c>
      <c r="C45" s="546"/>
      <c r="D45" s="546"/>
      <c r="E45" s="546"/>
      <c r="F45" s="546"/>
      <c r="G45" s="546"/>
      <c r="H45" s="546"/>
      <c r="I45" s="546"/>
      <c r="J45" s="546"/>
      <c r="K45" s="206"/>
      <c r="L45" s="486"/>
    </row>
    <row r="46" spans="1:14" ht="15.75" customHeight="1">
      <c r="A46" s="320">
        <v>1990</v>
      </c>
      <c r="B46" s="1029">
        <v>1179251.7393898736</v>
      </c>
      <c r="C46" s="1023">
        <v>26497</v>
      </c>
      <c r="D46" s="1023">
        <v>10163.000000000002</v>
      </c>
      <c r="E46" s="1023">
        <v>683357.64848078287</v>
      </c>
      <c r="F46" s="1023">
        <v>210084</v>
      </c>
      <c r="G46" s="1001">
        <v>214095</v>
      </c>
      <c r="H46" s="1023">
        <v>11470</v>
      </c>
      <c r="I46" s="1001">
        <v>23585</v>
      </c>
      <c r="J46" s="1001">
        <v>0</v>
      </c>
      <c r="K46" s="206"/>
      <c r="L46" s="486"/>
      <c r="M46" s="141"/>
      <c r="N46" s="495"/>
    </row>
    <row r="47" spans="1:14" ht="15.75" customHeight="1">
      <c r="A47" s="47">
        <v>1991</v>
      </c>
      <c r="B47" s="1029">
        <v>1246799.6170685824</v>
      </c>
      <c r="C47" s="1023">
        <v>23480</v>
      </c>
      <c r="D47" s="1023">
        <v>11985</v>
      </c>
      <c r="E47" s="1023">
        <v>723973.81126632576</v>
      </c>
      <c r="F47" s="1023">
        <v>226659</v>
      </c>
      <c r="G47" s="1001">
        <v>221720</v>
      </c>
      <c r="H47" s="1023">
        <v>11052</v>
      </c>
      <c r="I47" s="1001">
        <v>27930</v>
      </c>
      <c r="J47" s="1001">
        <v>0</v>
      </c>
      <c r="K47" s="206"/>
      <c r="L47" s="486"/>
      <c r="M47" s="141"/>
      <c r="N47" s="495"/>
    </row>
    <row r="48" spans="1:14" ht="15.75" customHeight="1">
      <c r="A48" s="47">
        <v>1992</v>
      </c>
      <c r="B48" s="1029">
        <v>1241227.7211991102</v>
      </c>
      <c r="C48" s="1023">
        <v>23971</v>
      </c>
      <c r="D48" s="1023">
        <v>12989.804066000001</v>
      </c>
      <c r="E48" s="1023">
        <v>713781.72119911027</v>
      </c>
      <c r="F48" s="1023">
        <v>229615.00000000006</v>
      </c>
      <c r="G48" s="1001">
        <v>223081</v>
      </c>
      <c r="H48" s="1023">
        <v>11027</v>
      </c>
      <c r="I48" s="1001">
        <v>26762</v>
      </c>
      <c r="J48" s="1001">
        <v>0</v>
      </c>
      <c r="M48" s="141"/>
      <c r="N48" s="495"/>
    </row>
    <row r="49" spans="1:14" ht="15.75" customHeight="1">
      <c r="A49" s="47">
        <v>1993</v>
      </c>
      <c r="B49" s="1029">
        <v>1290309.4859019197</v>
      </c>
      <c r="C49" s="1023">
        <v>21326.000000000015</v>
      </c>
      <c r="D49" s="1023">
        <v>10223.522260000002</v>
      </c>
      <c r="E49" s="1023">
        <v>757489.48590191966</v>
      </c>
      <c r="F49" s="1023">
        <v>240993.00000000003</v>
      </c>
      <c r="G49" s="1001">
        <v>220424</v>
      </c>
      <c r="H49" s="1023">
        <v>10710</v>
      </c>
      <c r="I49" s="1001">
        <v>29143</v>
      </c>
      <c r="J49" s="1001">
        <v>0</v>
      </c>
      <c r="M49" s="141"/>
      <c r="N49" s="495"/>
    </row>
    <row r="50" spans="1:14" ht="15.75" customHeight="1">
      <c r="A50" s="47">
        <v>1994</v>
      </c>
      <c r="B50" s="1029">
        <v>1260648.6100699052</v>
      </c>
      <c r="C50" s="1059">
        <v>21658</v>
      </c>
      <c r="D50" s="1059">
        <v>8982.0674399999989</v>
      </c>
      <c r="E50" s="1059">
        <v>731688.41006990522</v>
      </c>
      <c r="F50" s="1059">
        <v>235102</v>
      </c>
      <c r="G50" s="1061">
        <v>222934.2</v>
      </c>
      <c r="H50" s="1023">
        <v>13445</v>
      </c>
      <c r="I50" s="1001">
        <v>26831</v>
      </c>
      <c r="J50" s="1001">
        <v>0</v>
      </c>
      <c r="M50" s="141"/>
      <c r="N50" s="495"/>
    </row>
    <row r="51" spans="1:14" ht="15.75" customHeight="1">
      <c r="A51" s="47">
        <v>1995</v>
      </c>
      <c r="B51" s="1029">
        <v>1320592.4669528399</v>
      </c>
      <c r="C51" s="1023">
        <v>21924</v>
      </c>
      <c r="D51" s="1023">
        <v>8002.4523900000004</v>
      </c>
      <c r="E51" s="1023">
        <v>726346.46695283998</v>
      </c>
      <c r="F51" s="1023">
        <v>258044</v>
      </c>
      <c r="G51" s="1001">
        <v>238916</v>
      </c>
      <c r="H51" s="1023">
        <v>35777</v>
      </c>
      <c r="I51" s="1001">
        <v>31582</v>
      </c>
      <c r="J51" s="1001">
        <v>0</v>
      </c>
      <c r="M51" s="141"/>
      <c r="N51" s="495"/>
    </row>
    <row r="52" spans="1:14" ht="15.75" customHeight="1">
      <c r="A52" s="47">
        <v>1996</v>
      </c>
      <c r="B52" s="1029">
        <v>1369534.9030115136</v>
      </c>
      <c r="C52" s="1023">
        <v>20450</v>
      </c>
      <c r="D52" s="1023">
        <v>9578.9639999999999</v>
      </c>
      <c r="E52" s="1023">
        <v>749063.90301151364</v>
      </c>
      <c r="F52" s="1023">
        <v>282451</v>
      </c>
      <c r="G52" s="1001">
        <v>238144</v>
      </c>
      <c r="H52" s="1023">
        <v>36686</v>
      </c>
      <c r="I52" s="1001">
        <v>33161</v>
      </c>
      <c r="J52" s="1001">
        <v>0</v>
      </c>
      <c r="M52" s="141"/>
      <c r="N52" s="495"/>
    </row>
    <row r="53" spans="1:14" ht="15.75" customHeight="1">
      <c r="A53" s="47">
        <v>1997</v>
      </c>
      <c r="B53" s="1029">
        <v>1340657.8003773221</v>
      </c>
      <c r="C53" s="1023">
        <v>19323</v>
      </c>
      <c r="D53" s="1023">
        <v>7951.5980851999993</v>
      </c>
      <c r="E53" s="1023">
        <v>732653.02450567589</v>
      </c>
      <c r="F53" s="1023">
        <v>276208</v>
      </c>
      <c r="G53" s="1001">
        <v>239685</v>
      </c>
      <c r="H53" s="1023">
        <v>37278.775871646489</v>
      </c>
      <c r="I53" s="1001">
        <v>27559</v>
      </c>
      <c r="J53" s="1001">
        <v>0</v>
      </c>
      <c r="M53" s="141"/>
      <c r="N53" s="495"/>
    </row>
    <row r="54" spans="1:14" ht="15.75" customHeight="1">
      <c r="A54" s="47">
        <v>1998</v>
      </c>
      <c r="B54" s="1029">
        <v>1358982.9866813428</v>
      </c>
      <c r="C54" s="1023">
        <v>18029.149481289216</v>
      </c>
      <c r="D54" s="1023">
        <v>5839.3949440000006</v>
      </c>
      <c r="E54" s="1059">
        <v>752006.75546866574</v>
      </c>
      <c r="F54" s="1023">
        <v>273275.08957560983</v>
      </c>
      <c r="G54" s="1001">
        <v>244296.92627999999</v>
      </c>
      <c r="H54" s="1023">
        <v>37372.067311578423</v>
      </c>
      <c r="I54" s="1001">
        <v>28162.68</v>
      </c>
      <c r="J54" s="1001">
        <v>0</v>
      </c>
      <c r="M54" s="141"/>
      <c r="N54" s="495"/>
    </row>
    <row r="55" spans="1:14" ht="15.75" customHeight="1">
      <c r="A55" s="47">
        <v>1999</v>
      </c>
      <c r="B55" s="1029">
        <v>1355106.042501786</v>
      </c>
      <c r="C55" s="1023">
        <v>15809.838168968601</v>
      </c>
      <c r="D55" s="1023">
        <v>5149.3799510479002</v>
      </c>
      <c r="E55" s="1023">
        <v>728168.48379924672</v>
      </c>
      <c r="F55" s="1023">
        <v>287464.27316511219</v>
      </c>
      <c r="G55" s="1001">
        <v>250598.25244800004</v>
      </c>
      <c r="H55" s="1023">
        <v>38909.207860858223</v>
      </c>
      <c r="I55" s="1001">
        <v>29007.16</v>
      </c>
      <c r="J55" s="1001">
        <v>0</v>
      </c>
      <c r="M55" s="141"/>
      <c r="N55" s="495"/>
    </row>
    <row r="56" spans="1:14" ht="7.5" customHeight="1">
      <c r="A56" s="61" t="s">
        <v>128</v>
      </c>
      <c r="B56" s="50"/>
      <c r="C56" s="50"/>
      <c r="D56" s="50"/>
      <c r="E56" s="50"/>
      <c r="F56" s="50"/>
      <c r="G56" s="50"/>
      <c r="H56" s="50"/>
      <c r="I56" s="50"/>
      <c r="J56" s="50"/>
      <c r="M56" s="141"/>
      <c r="N56" s="495"/>
    </row>
    <row r="57" spans="1:14" ht="15.75" customHeight="1">
      <c r="A57" s="67" t="s">
        <v>206</v>
      </c>
      <c r="B57" s="243"/>
      <c r="C57" s="243"/>
      <c r="D57" s="243"/>
      <c r="E57" s="243"/>
      <c r="M57" s="141"/>
      <c r="N57" s="495"/>
    </row>
    <row r="58" spans="1:14" ht="15.75" customHeight="1">
      <c r="A58" s="347" t="s">
        <v>587</v>
      </c>
      <c r="B58" s="410"/>
      <c r="C58" s="410"/>
      <c r="D58" s="410"/>
      <c r="E58" s="226"/>
      <c r="F58" s="226"/>
      <c r="G58" s="226"/>
      <c r="H58" s="226"/>
      <c r="I58" s="226"/>
      <c r="J58" s="226"/>
      <c r="M58" s="141"/>
      <c r="N58" s="495"/>
    </row>
    <row r="59" spans="1:14" ht="15.75" customHeight="1">
      <c r="B59" s="537"/>
      <c r="C59" s="537"/>
      <c r="D59" s="537"/>
      <c r="E59" s="537"/>
      <c r="F59" s="537"/>
      <c r="G59" s="537"/>
      <c r="H59" s="537"/>
      <c r="I59" s="537"/>
      <c r="J59" s="537"/>
      <c r="M59" s="141"/>
      <c r="N59" s="495"/>
    </row>
    <row r="60" spans="1:14" ht="15.75" customHeight="1">
      <c r="A60" s="285"/>
      <c r="B60" s="538"/>
      <c r="C60" s="539" t="s">
        <v>10</v>
      </c>
      <c r="D60" s="540"/>
      <c r="E60" s="540"/>
      <c r="F60" s="540"/>
      <c r="G60" s="540"/>
      <c r="H60" s="540"/>
      <c r="I60" s="540"/>
      <c r="J60" s="540"/>
      <c r="M60" s="141"/>
      <c r="N60" s="495"/>
    </row>
    <row r="61" spans="1:14" ht="47.25" customHeight="1">
      <c r="A61" s="286"/>
      <c r="B61" s="541"/>
      <c r="C61" s="578" t="s">
        <v>4</v>
      </c>
      <c r="D61" s="578" t="s">
        <v>3</v>
      </c>
      <c r="E61" s="578" t="s">
        <v>377</v>
      </c>
      <c r="F61" s="578" t="s">
        <v>2</v>
      </c>
      <c r="G61" s="576" t="s">
        <v>35</v>
      </c>
      <c r="H61" s="578" t="s">
        <v>1</v>
      </c>
      <c r="I61" s="576" t="s">
        <v>37</v>
      </c>
      <c r="J61" s="576" t="s">
        <v>379</v>
      </c>
      <c r="M61" s="141"/>
      <c r="N61" s="495"/>
    </row>
    <row r="62" spans="1:14" ht="15.75" customHeight="1">
      <c r="A62" s="287"/>
      <c r="B62" s="545" t="s">
        <v>16</v>
      </c>
      <c r="C62" s="546"/>
      <c r="D62" s="546"/>
      <c r="E62" s="546"/>
      <c r="F62" s="546"/>
      <c r="G62" s="546"/>
      <c r="H62" s="546"/>
      <c r="I62" s="546"/>
      <c r="J62" s="546"/>
      <c r="M62" s="141"/>
      <c r="N62" s="495"/>
    </row>
    <row r="63" spans="1:14" ht="15.75" customHeight="1">
      <c r="A63" s="47">
        <v>2000</v>
      </c>
      <c r="B63" s="623">
        <v>1341601.3288149016</v>
      </c>
      <c r="C63" s="642">
        <v>19641.559537999536</v>
      </c>
      <c r="D63" s="642">
        <v>5211.1252125968094</v>
      </c>
      <c r="E63" s="642">
        <v>702921.92237620451</v>
      </c>
      <c r="F63" s="642">
        <v>279478.3986553069</v>
      </c>
      <c r="G63" s="646">
        <v>260382.46392000001</v>
      </c>
      <c r="H63" s="642">
        <v>43936.170322358848</v>
      </c>
      <c r="I63" s="646">
        <v>30030</v>
      </c>
      <c r="J63" s="646">
        <v>0</v>
      </c>
      <c r="M63" s="141"/>
      <c r="N63" s="495"/>
    </row>
    <row r="64" spans="1:14" ht="15.75" customHeight="1">
      <c r="A64" s="47">
        <v>2001</v>
      </c>
      <c r="B64" s="623">
        <v>1391565.9116707796</v>
      </c>
      <c r="C64" s="642">
        <v>16390.952137916072</v>
      </c>
      <c r="D64" s="642">
        <v>4570.9724064617094</v>
      </c>
      <c r="E64" s="642">
        <v>731443.50256781781</v>
      </c>
      <c r="F64" s="642">
        <v>290505.41500876821</v>
      </c>
      <c r="G64" s="646">
        <v>272306.93623200001</v>
      </c>
      <c r="H64" s="642">
        <v>43870.54396477792</v>
      </c>
      <c r="I64" s="646">
        <v>32477.9</v>
      </c>
      <c r="J64" s="646">
        <v>0</v>
      </c>
      <c r="M64" s="141"/>
      <c r="N64" s="495"/>
    </row>
    <row r="65" spans="1:14" ht="15.75" customHeight="1">
      <c r="A65" s="47">
        <v>2002</v>
      </c>
      <c r="B65" s="623">
        <v>1340982.5895387297</v>
      </c>
      <c r="C65" s="642">
        <v>14668.285226643073</v>
      </c>
      <c r="D65" s="642">
        <v>3987.4075980000002</v>
      </c>
      <c r="E65" s="642">
        <v>686503.69913501246</v>
      </c>
      <c r="F65" s="642">
        <v>289951.60734960798</v>
      </c>
      <c r="G65" s="646">
        <v>265832.85484799987</v>
      </c>
      <c r="H65" s="642">
        <v>47005.73771606524</v>
      </c>
      <c r="I65" s="646">
        <v>33033</v>
      </c>
      <c r="J65" s="646">
        <v>0</v>
      </c>
      <c r="M65" s="141"/>
      <c r="N65" s="495"/>
    </row>
    <row r="66" spans="1:14" ht="15.75" customHeight="1">
      <c r="A66" s="47">
        <v>2003</v>
      </c>
      <c r="B66" s="623">
        <v>1329139.3197584164</v>
      </c>
      <c r="C66" s="642">
        <v>11412.39329700001</v>
      </c>
      <c r="D66" s="642">
        <v>3628.5501354999997</v>
      </c>
      <c r="E66" s="642">
        <v>666402.94677863829</v>
      </c>
      <c r="F66" s="642">
        <v>293643.31216940546</v>
      </c>
      <c r="G66" s="646">
        <v>249605.11080000002</v>
      </c>
      <c r="H66" s="642">
        <v>60970.961146609792</v>
      </c>
      <c r="I66" s="646">
        <v>43476.044400000006</v>
      </c>
      <c r="J66" s="646">
        <v>0</v>
      </c>
      <c r="M66" s="141"/>
      <c r="N66" s="495"/>
    </row>
    <row r="67" spans="1:14" ht="15.75" customHeight="1">
      <c r="A67" s="47">
        <v>2004</v>
      </c>
      <c r="B67" s="623">
        <v>1310390.2396834593</v>
      </c>
      <c r="C67" s="642">
        <v>10213.045285999999</v>
      </c>
      <c r="D67" s="642">
        <v>3990.7216002</v>
      </c>
      <c r="E67" s="642">
        <v>645600.33362453838</v>
      </c>
      <c r="F67" s="642">
        <v>296512.28828993853</v>
      </c>
      <c r="G67" s="646">
        <v>257511.60359999997</v>
      </c>
      <c r="H67" s="642">
        <v>51281.120948466749</v>
      </c>
      <c r="I67" s="646">
        <v>40758.141600000003</v>
      </c>
      <c r="J67" s="646">
        <v>4522.9849999999997</v>
      </c>
      <c r="M67" s="141"/>
      <c r="N67" s="495"/>
    </row>
    <row r="68" spans="1:14" ht="15.75" customHeight="1">
      <c r="A68" s="47">
        <v>2005</v>
      </c>
      <c r="B68" s="623">
        <v>1275007.9095473124</v>
      </c>
      <c r="C68" s="642">
        <v>6493.3709212063395</v>
      </c>
      <c r="D68" s="642">
        <v>4645.0447220000005</v>
      </c>
      <c r="E68" s="642">
        <v>623307.00208677736</v>
      </c>
      <c r="F68" s="642">
        <v>265957.28383270575</v>
      </c>
      <c r="G68" s="646">
        <v>269350.64913600008</v>
      </c>
      <c r="H68" s="642">
        <v>55340.05907687296</v>
      </c>
      <c r="I68" s="646">
        <v>45204.501887999999</v>
      </c>
      <c r="J68" s="646">
        <v>4710.0334799999982</v>
      </c>
      <c r="M68" s="141"/>
      <c r="N68" s="495"/>
    </row>
    <row r="69" spans="1:14" ht="15.75" customHeight="1">
      <c r="A69" s="47">
        <v>2006</v>
      </c>
      <c r="B69" s="623">
        <v>1317680.3683664533</v>
      </c>
      <c r="C69" s="642">
        <v>9296.8854155923982</v>
      </c>
      <c r="D69" s="642">
        <v>4907.7024328005145</v>
      </c>
      <c r="E69" s="642">
        <v>632541.3641812281</v>
      </c>
      <c r="F69" s="642">
        <v>281384.84828738688</v>
      </c>
      <c r="G69" s="646">
        <v>275587.1888399999</v>
      </c>
      <c r="H69" s="642">
        <v>65383.312852993004</v>
      </c>
      <c r="I69" s="646">
        <v>43488.657324</v>
      </c>
      <c r="J69" s="646">
        <v>5090.5723099999996</v>
      </c>
      <c r="M69" s="141"/>
      <c r="N69" s="495"/>
    </row>
    <row r="70" spans="1:14" ht="15.75" customHeight="1">
      <c r="A70" s="47">
        <v>2007</v>
      </c>
      <c r="B70" s="623">
        <v>1210382.5832966748</v>
      </c>
      <c r="C70" s="642">
        <v>10387.158297957903</v>
      </c>
      <c r="D70" s="642">
        <v>5271.7499071802731</v>
      </c>
      <c r="E70" s="642">
        <v>535510.93348659505</v>
      </c>
      <c r="F70" s="642">
        <v>268759.50089252257</v>
      </c>
      <c r="G70" s="646">
        <v>283625.15605199983</v>
      </c>
      <c r="H70" s="642">
        <v>59968.025492205234</v>
      </c>
      <c r="I70" s="646">
        <v>40651.482960000001</v>
      </c>
      <c r="J70" s="646">
        <v>6208.8127282141777</v>
      </c>
      <c r="M70" s="141"/>
      <c r="N70" s="495"/>
    </row>
    <row r="71" spans="1:14" ht="15.75" customHeight="1">
      <c r="A71" s="47">
        <v>2008</v>
      </c>
      <c r="B71" s="623">
        <v>1289077.1347235686</v>
      </c>
      <c r="C71" s="642">
        <v>11576.066133624297</v>
      </c>
      <c r="D71" s="642">
        <v>5114.7162623305003</v>
      </c>
      <c r="E71" s="642">
        <v>587096.55482044187</v>
      </c>
      <c r="F71" s="642">
        <v>287513.72218688508</v>
      </c>
      <c r="G71" s="646">
        <v>288980.77712400007</v>
      </c>
      <c r="H71" s="642">
        <v>60073.602016286641</v>
      </c>
      <c r="I71" s="646">
        <v>41465.249172000003</v>
      </c>
      <c r="J71" s="646">
        <v>7256.2806920000012</v>
      </c>
      <c r="M71" s="141"/>
      <c r="N71" s="495"/>
    </row>
    <row r="72" spans="1:14" ht="15.75" customHeight="1">
      <c r="A72" s="47">
        <v>2009</v>
      </c>
      <c r="B72" s="623">
        <v>1242624.4100298544</v>
      </c>
      <c r="C72" s="642">
        <v>9998.0805366112072</v>
      </c>
      <c r="D72" s="642">
        <v>4424.387831</v>
      </c>
      <c r="E72" s="642">
        <v>553608.63142101397</v>
      </c>
      <c r="F72" s="642">
        <v>282596.48667685478</v>
      </c>
      <c r="G72" s="646">
        <v>278145.61822800001</v>
      </c>
      <c r="H72" s="642">
        <v>60690.359179412997</v>
      </c>
      <c r="I72" s="646">
        <v>43599.883787999999</v>
      </c>
      <c r="J72" s="646">
        <v>9560.9623689611763</v>
      </c>
      <c r="M72" s="141"/>
      <c r="N72" s="495"/>
    </row>
    <row r="73" spans="1:14" ht="15.75" customHeight="1">
      <c r="A73" s="47">
        <v>2010</v>
      </c>
      <c r="B73" s="623">
        <v>1350624.6336122735</v>
      </c>
      <c r="C73" s="642">
        <v>10022.672990507761</v>
      </c>
      <c r="D73" s="642">
        <v>6784.8133769999995</v>
      </c>
      <c r="E73" s="642">
        <v>564635.44790387538</v>
      </c>
      <c r="F73" s="642">
        <v>300011.47287207627</v>
      </c>
      <c r="G73" s="646">
        <v>296337.64175999997</v>
      </c>
      <c r="H73" s="642">
        <v>117164.75830057866</v>
      </c>
      <c r="I73" s="646">
        <v>47000.341511999999</v>
      </c>
      <c r="J73" s="646">
        <v>8667.1975612355127</v>
      </c>
      <c r="M73" s="141"/>
      <c r="N73" s="495"/>
    </row>
    <row r="74" spans="1:14" ht="15.75" customHeight="1">
      <c r="A74" s="47">
        <v>2011</v>
      </c>
      <c r="B74" s="623">
        <v>1337433.4209352955</v>
      </c>
      <c r="C74" s="667">
        <v>11167.545859362783</v>
      </c>
      <c r="D74" s="667">
        <v>7653.5374420000007</v>
      </c>
      <c r="E74" s="667">
        <v>557442.32167533657</v>
      </c>
      <c r="F74" s="667">
        <v>283704.2424851078</v>
      </c>
      <c r="G74" s="646">
        <v>304097.00925599993</v>
      </c>
      <c r="H74" s="642">
        <v>120678.18561484567</v>
      </c>
      <c r="I74" s="646">
        <v>44272.44578400001</v>
      </c>
      <c r="J74" s="646">
        <v>8417.7689986429523</v>
      </c>
      <c r="M74" s="141"/>
      <c r="N74" s="495"/>
    </row>
    <row r="75" spans="1:14" ht="15.75" customHeight="1">
      <c r="A75" s="249">
        <v>2012</v>
      </c>
      <c r="B75" s="623">
        <v>1332990.7059277522</v>
      </c>
      <c r="C75" s="667">
        <v>10529.401175062339</v>
      </c>
      <c r="D75" s="667">
        <v>7466.5330899999999</v>
      </c>
      <c r="E75" s="667">
        <v>548366.26904897625</v>
      </c>
      <c r="F75" s="667">
        <v>290538.07702342817</v>
      </c>
      <c r="G75" s="646">
        <v>282599.44407258416</v>
      </c>
      <c r="H75" s="642">
        <v>133516.32510569069</v>
      </c>
      <c r="I75" s="646">
        <v>47000.525200000004</v>
      </c>
      <c r="J75" s="646">
        <v>12974.131212010696</v>
      </c>
      <c r="L75" s="594"/>
      <c r="M75" s="141"/>
      <c r="N75" s="495"/>
    </row>
    <row r="76" spans="1:14" ht="15.75" customHeight="1">
      <c r="A76" s="622">
        <v>2013</v>
      </c>
      <c r="B76" s="672">
        <v>1348283.1349517624</v>
      </c>
      <c r="C76" s="667">
        <v>8994.9625756079968</v>
      </c>
      <c r="D76" s="667">
        <v>7529.0932469999989</v>
      </c>
      <c r="E76" s="667">
        <v>564995.61795177753</v>
      </c>
      <c r="F76" s="667">
        <v>284779.80300100555</v>
      </c>
      <c r="G76" s="670">
        <v>279127.71822145913</v>
      </c>
      <c r="H76" s="667">
        <v>137855.56418993985</v>
      </c>
      <c r="I76" s="670">
        <v>48911.094560000005</v>
      </c>
      <c r="J76" s="670">
        <v>16089.30704997266</v>
      </c>
      <c r="M76" s="141"/>
      <c r="N76" s="495"/>
    </row>
    <row r="77" spans="1:14" ht="15.75" customHeight="1">
      <c r="A77" s="619">
        <v>2014</v>
      </c>
      <c r="B77" s="970">
        <v>1283199.9084885274</v>
      </c>
      <c r="C77" s="971">
        <v>9397.627504</v>
      </c>
      <c r="D77" s="971">
        <v>6668.8930709999995</v>
      </c>
      <c r="E77" s="971">
        <v>549904.33383885433</v>
      </c>
      <c r="F77" s="971">
        <v>260061.6325159329</v>
      </c>
      <c r="G77" s="956">
        <v>272373.41376103647</v>
      </c>
      <c r="H77" s="966">
        <v>124367.53086770377</v>
      </c>
      <c r="I77" s="968">
        <v>43385.594319999989</v>
      </c>
      <c r="J77" s="968">
        <v>17040.882609999997</v>
      </c>
      <c r="L77" s="594"/>
      <c r="M77" s="141"/>
      <c r="N77" s="495"/>
    </row>
    <row r="78" spans="1:14" s="669" customFormat="1" ht="15.75" customHeight="1">
      <c r="A78" s="671">
        <v>2015</v>
      </c>
      <c r="B78" s="1009">
        <v>1301097.420838356</v>
      </c>
      <c r="C78" s="1010">
        <v>8502.7235490000003</v>
      </c>
      <c r="D78" s="1010">
        <v>6542.2874000000002</v>
      </c>
      <c r="E78" s="1010">
        <v>546183.42165148281</v>
      </c>
      <c r="F78" s="1010">
        <v>268313.38244211819</v>
      </c>
      <c r="G78" s="956">
        <v>278439.58380272798</v>
      </c>
      <c r="H78" s="1023">
        <v>131064.66553302709</v>
      </c>
      <c r="I78" s="1001">
        <v>45924.741799999996</v>
      </c>
      <c r="J78" s="1001">
        <v>16126.614659999999</v>
      </c>
      <c r="L78" s="665"/>
      <c r="M78" s="141"/>
      <c r="N78" s="495"/>
    </row>
    <row r="79" spans="1:14" s="701" customFormat="1" ht="15.75" customHeight="1">
      <c r="A79" s="704">
        <v>2016</v>
      </c>
      <c r="B79" s="1009">
        <v>1341048.7446855756</v>
      </c>
      <c r="C79" s="1010">
        <v>7585.7394359999998</v>
      </c>
      <c r="D79" s="1010">
        <v>7771.4455599999992</v>
      </c>
      <c r="E79" s="1010">
        <v>552780.29689766595</v>
      </c>
      <c r="F79" s="1010">
        <v>285418.88519619964</v>
      </c>
      <c r="G79" s="956">
        <v>276554.44262696005</v>
      </c>
      <c r="H79" s="1023">
        <v>145007.06476874987</v>
      </c>
      <c r="I79" s="1001">
        <v>48897.403439999995</v>
      </c>
      <c r="J79" s="1001">
        <v>17033.466759999999</v>
      </c>
      <c r="L79" s="692"/>
      <c r="M79" s="141"/>
      <c r="N79" s="495"/>
    </row>
    <row r="80" spans="1:14" s="782" customFormat="1" ht="15.75" customHeight="1">
      <c r="A80" s="784">
        <v>2017</v>
      </c>
      <c r="B80" s="1009">
        <v>1353417.2128401285</v>
      </c>
      <c r="C80" s="1010">
        <v>7730.0776999999998</v>
      </c>
      <c r="D80" s="1010">
        <v>8796.5356792400016</v>
      </c>
      <c r="E80" s="1010">
        <v>556179.52951184812</v>
      </c>
      <c r="F80" s="1010">
        <v>287994.41586900724</v>
      </c>
      <c r="G80" s="1010">
        <v>278785.71658183646</v>
      </c>
      <c r="H80" s="1023">
        <v>147748.834893997</v>
      </c>
      <c r="I80" s="1023">
        <v>49554.460119999996</v>
      </c>
      <c r="J80" s="1023">
        <v>16627.642489999998</v>
      </c>
      <c r="L80" s="777"/>
      <c r="M80" s="141"/>
      <c r="N80" s="1032"/>
    </row>
    <row r="81" spans="1:14" s="967" customFormat="1" ht="15.75" customHeight="1">
      <c r="A81" s="969">
        <v>2018</v>
      </c>
      <c r="B81" s="1010">
        <v>1368786.3074717806</v>
      </c>
      <c r="C81" s="1010">
        <v>7783.2726114014258</v>
      </c>
      <c r="D81" s="1010">
        <v>8602.9130076756028</v>
      </c>
      <c r="E81" s="1010">
        <v>534951.38302819699</v>
      </c>
      <c r="F81" s="1010">
        <v>285959.46236119169</v>
      </c>
      <c r="G81" s="1010">
        <v>285721.94880000007</v>
      </c>
      <c r="H81" s="1023">
        <v>165465.97887131493</v>
      </c>
      <c r="I81" s="1023">
        <v>56665.619291999988</v>
      </c>
      <c r="J81" s="1023">
        <v>23635.729499999998</v>
      </c>
      <c r="L81" s="965"/>
      <c r="M81" s="141"/>
      <c r="N81" s="495"/>
    </row>
    <row r="82" spans="1:14" ht="15.75" customHeight="1">
      <c r="A82" s="61" t="s">
        <v>128</v>
      </c>
      <c r="B82" s="642"/>
      <c r="C82" s="642"/>
      <c r="D82" s="642"/>
      <c r="E82" s="642"/>
      <c r="F82" s="642"/>
      <c r="G82" s="642"/>
      <c r="H82" s="50"/>
      <c r="I82" s="50"/>
      <c r="J82" s="50"/>
    </row>
    <row r="83" spans="1:14" ht="15">
      <c r="A83" s="67" t="s">
        <v>206</v>
      </c>
      <c r="B83" s="243"/>
      <c r="C83" s="243"/>
      <c r="D83" s="243"/>
      <c r="E83" s="243"/>
    </row>
    <row r="84" spans="1:14" ht="24" customHeight="1">
      <c r="A84" s="1233" t="s">
        <v>660</v>
      </c>
      <c r="B84" s="1233"/>
      <c r="C84" s="1233"/>
      <c r="D84" s="1233"/>
      <c r="E84" s="1233"/>
      <c r="F84" s="1233"/>
      <c r="G84" s="1233"/>
      <c r="H84" s="1233"/>
      <c r="I84" s="1233"/>
      <c r="J84" s="1233"/>
      <c r="K84" s="1233"/>
    </row>
  </sheetData>
  <mergeCells count="11">
    <mergeCell ref="A84:K84"/>
    <mergeCell ref="H37:J37"/>
    <mergeCell ref="H28:J28"/>
    <mergeCell ref="H29:J29"/>
    <mergeCell ref="H30:J30"/>
    <mergeCell ref="H31:J31"/>
    <mergeCell ref="H32:J32"/>
    <mergeCell ref="H33:J33"/>
    <mergeCell ref="H34:J34"/>
    <mergeCell ref="H35:J35"/>
    <mergeCell ref="H36:J36"/>
  </mergeCells>
  <conditionalFormatting sqref="A28:H37 K28:GR37 A38:GR38 A85:GR996 A84 L84:GR84 A1:GR20 B21:GR21 A22:GR27 A40:GR83 B39:GR39">
    <cfRule type="cellIs" dxfId="349"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3" manualBreakCount="3">
    <brk id="22" max="10" man="1"/>
    <brk id="40" max="10" man="1"/>
    <brk id="57"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tabColor rgb="FFEDF082"/>
  </sheetPr>
  <dimension ref="A1:Q82"/>
  <sheetViews>
    <sheetView view="pageBreakPreview" zoomScaleNormal="70" zoomScaleSheetLayoutView="100" workbookViewId="0"/>
  </sheetViews>
  <sheetFormatPr baseColWidth="10" defaultColWidth="9.85546875" defaultRowHeight="15.75" customHeight="1"/>
  <cols>
    <col min="1" max="1" width="7.140625" style="225" customWidth="1"/>
    <col min="2" max="5" width="30" style="225" customWidth="1"/>
    <col min="6" max="6" width="1.42578125" style="225" customWidth="1"/>
    <col min="7" max="7" width="9.85546875" style="225" customWidth="1"/>
    <col min="8" max="9" width="9.85546875" style="225"/>
    <col min="10" max="10" width="10.42578125" style="225" bestFit="1" customWidth="1"/>
    <col min="11" max="16384" width="9.85546875" style="225"/>
  </cols>
  <sheetData>
    <row r="1" spans="1:17" ht="15.75" customHeight="1">
      <c r="A1" s="347" t="s">
        <v>588</v>
      </c>
      <c r="B1" s="410"/>
      <c r="C1" s="410"/>
      <c r="D1" s="226"/>
      <c r="E1" s="226"/>
      <c r="F1" s="226"/>
      <c r="G1" s="226"/>
      <c r="H1" s="226"/>
      <c r="I1" s="226"/>
      <c r="J1" s="226"/>
      <c r="K1" s="226"/>
      <c r="L1" s="226"/>
      <c r="M1" s="226"/>
      <c r="N1" s="226"/>
      <c r="O1" s="226"/>
      <c r="P1" s="226"/>
      <c r="Q1" s="226"/>
    </row>
    <row r="2" spans="1:17" ht="15.75" customHeight="1">
      <c r="F2" s="486"/>
      <c r="G2" s="486"/>
      <c r="H2" s="206"/>
    </row>
    <row r="3" spans="1:17" ht="15.75" customHeight="1">
      <c r="A3" s="285"/>
      <c r="B3" s="204"/>
      <c r="C3" s="209" t="s">
        <v>10</v>
      </c>
      <c r="D3" s="208"/>
      <c r="E3" s="208"/>
      <c r="F3" s="486"/>
      <c r="G3" s="486"/>
      <c r="H3" s="206"/>
    </row>
    <row r="4" spans="1:17" ht="15.75" customHeight="1">
      <c r="A4" s="286"/>
      <c r="B4" s="203"/>
      <c r="C4" s="252" t="s">
        <v>215</v>
      </c>
      <c r="D4" s="449" t="s">
        <v>662</v>
      </c>
      <c r="E4" s="482" t="s">
        <v>400</v>
      </c>
      <c r="F4" s="486"/>
      <c r="G4" s="486"/>
      <c r="H4" s="206"/>
    </row>
    <row r="5" spans="1:17" ht="15.75" customHeight="1">
      <c r="A5" s="287"/>
      <c r="B5" s="288" t="s">
        <v>16</v>
      </c>
      <c r="C5" s="289"/>
      <c r="D5" s="289"/>
      <c r="E5" s="289"/>
      <c r="F5" s="486"/>
      <c r="G5" s="486"/>
      <c r="H5" s="206"/>
    </row>
    <row r="6" spans="1:17" ht="15.75" customHeight="1">
      <c r="A6" s="47">
        <v>1950</v>
      </c>
      <c r="B6" s="250">
        <v>337000</v>
      </c>
      <c r="C6" s="244">
        <v>127285</v>
      </c>
      <c r="D6" s="246">
        <v>58059</v>
      </c>
      <c r="E6" s="244">
        <v>66676</v>
      </c>
      <c r="F6" s="486"/>
      <c r="G6" s="486"/>
      <c r="H6" s="196"/>
      <c r="I6" s="141"/>
    </row>
    <row r="7" spans="1:17" ht="15.75" customHeight="1">
      <c r="A7" s="47">
        <v>1955</v>
      </c>
      <c r="B7" s="251">
        <v>492000</v>
      </c>
      <c r="C7" s="50">
        <v>184552</v>
      </c>
      <c r="D7" s="248">
        <v>87719</v>
      </c>
      <c r="E7" s="50">
        <v>151757</v>
      </c>
      <c r="F7" s="486"/>
      <c r="G7" s="486"/>
      <c r="H7" s="196"/>
      <c r="I7" s="141"/>
    </row>
    <row r="8" spans="1:17" ht="15.75" customHeight="1">
      <c r="A8" s="47">
        <v>1960</v>
      </c>
      <c r="B8" s="251">
        <v>598000</v>
      </c>
      <c r="C8" s="50">
        <v>220865</v>
      </c>
      <c r="D8" s="248">
        <v>118551</v>
      </c>
      <c r="E8" s="50">
        <v>184025</v>
      </c>
      <c r="F8" s="486"/>
      <c r="G8" s="486"/>
      <c r="H8" s="196"/>
      <c r="I8" s="141"/>
    </row>
    <row r="9" spans="1:17" ht="15.75" customHeight="1">
      <c r="A9" s="47">
        <v>1965</v>
      </c>
      <c r="B9" s="251">
        <v>736000</v>
      </c>
      <c r="C9" s="50">
        <v>264387</v>
      </c>
      <c r="D9" s="248">
        <v>166997</v>
      </c>
      <c r="E9" s="50">
        <v>287892</v>
      </c>
      <c r="F9"/>
      <c r="G9"/>
      <c r="H9" s="196"/>
      <c r="I9" s="141"/>
    </row>
    <row r="10" spans="1:17" ht="15.75" customHeight="1">
      <c r="A10" s="47">
        <v>1970</v>
      </c>
      <c r="B10" s="251">
        <v>952590</v>
      </c>
      <c r="C10" s="50">
        <v>298209</v>
      </c>
      <c r="D10" s="248">
        <v>230273</v>
      </c>
      <c r="E10" s="50">
        <v>424108</v>
      </c>
      <c r="F10"/>
      <c r="G10"/>
      <c r="H10" s="196"/>
      <c r="I10" s="141"/>
    </row>
    <row r="11" spans="1:17" ht="15.75" customHeight="1">
      <c r="A11" s="47">
        <v>1971</v>
      </c>
      <c r="B11" s="251">
        <v>994801.54</v>
      </c>
      <c r="C11" s="50">
        <v>320365.74800000002</v>
      </c>
      <c r="D11" s="1061">
        <v>261954.99999999997</v>
      </c>
      <c r="E11" s="50">
        <v>412480.79200000002</v>
      </c>
      <c r="F11"/>
      <c r="G11"/>
      <c r="H11" s="196"/>
      <c r="I11" s="141"/>
    </row>
    <row r="12" spans="1:17" ht="15.75" customHeight="1">
      <c r="A12" s="47">
        <v>1972</v>
      </c>
      <c r="B12" s="251">
        <v>1063089.084</v>
      </c>
      <c r="C12" s="50">
        <v>327370.36</v>
      </c>
      <c r="D12" s="1061">
        <v>273238.484</v>
      </c>
      <c r="E12" s="50">
        <v>462480.24</v>
      </c>
      <c r="F12"/>
      <c r="G12"/>
      <c r="H12" s="196"/>
      <c r="I12" s="141"/>
    </row>
    <row r="13" spans="1:17" ht="15.75" customHeight="1">
      <c r="A13" s="47">
        <v>1973</v>
      </c>
      <c r="B13" s="251">
        <v>1118715.6680000001</v>
      </c>
      <c r="C13" s="50">
        <v>340353.804</v>
      </c>
      <c r="D13" s="1061">
        <v>301755.16800000001</v>
      </c>
      <c r="E13" s="50">
        <v>476606.696</v>
      </c>
      <c r="F13"/>
      <c r="G13"/>
      <c r="H13" s="196"/>
      <c r="I13" s="141"/>
    </row>
    <row r="14" spans="1:17" ht="15.75" customHeight="1">
      <c r="A14" s="47">
        <v>1974</v>
      </c>
      <c r="B14" s="251">
        <v>1110831.8159999999</v>
      </c>
      <c r="C14" s="50">
        <v>327194.51199999999</v>
      </c>
      <c r="D14" s="1061">
        <v>303132.64399999997</v>
      </c>
      <c r="E14" s="50">
        <v>480504.66</v>
      </c>
      <c r="F14"/>
      <c r="G14"/>
      <c r="H14" s="196"/>
      <c r="I14" s="141"/>
    </row>
    <row r="15" spans="1:17" ht="15.75" customHeight="1">
      <c r="A15" s="47">
        <v>1975</v>
      </c>
      <c r="B15" s="251">
        <v>1042582</v>
      </c>
      <c r="C15" s="50">
        <v>278835</v>
      </c>
      <c r="D15" s="248">
        <v>261954.99999999997</v>
      </c>
      <c r="E15" s="50">
        <v>501792</v>
      </c>
      <c r="F15"/>
      <c r="G15"/>
      <c r="H15" s="196"/>
      <c r="I15" s="141"/>
    </row>
    <row r="16" spans="1:17" ht="15.75" customHeight="1">
      <c r="A16" s="47">
        <v>1976</v>
      </c>
      <c r="B16" s="251">
        <v>1162472.5120000001</v>
      </c>
      <c r="C16" s="50">
        <v>306180.67599999998</v>
      </c>
      <c r="D16" s="248">
        <v>273238.484</v>
      </c>
      <c r="E16" s="50">
        <v>583053.35200000007</v>
      </c>
      <c r="F16"/>
      <c r="G16"/>
      <c r="H16" s="196"/>
      <c r="I16" s="141"/>
    </row>
    <row r="17" spans="1:15" ht="15.75" customHeight="1">
      <c r="A17" s="47">
        <v>1977</v>
      </c>
      <c r="B17" s="251">
        <v>1156991.9160000002</v>
      </c>
      <c r="C17" s="50">
        <v>304891.12400000001</v>
      </c>
      <c r="D17" s="248">
        <v>301755.16800000001</v>
      </c>
      <c r="E17" s="50">
        <v>550345.62400000007</v>
      </c>
      <c r="F17"/>
      <c r="G17"/>
      <c r="H17" s="196"/>
      <c r="I17" s="141"/>
    </row>
    <row r="18" spans="1:15" ht="15.75" customHeight="1">
      <c r="A18" s="47">
        <v>1978</v>
      </c>
      <c r="B18" s="251">
        <v>1167542.46</v>
      </c>
      <c r="C18" s="50">
        <v>317757</v>
      </c>
      <c r="D18" s="248">
        <v>303132.64399999997</v>
      </c>
      <c r="E18" s="50">
        <v>546652.81599999999</v>
      </c>
      <c r="F18"/>
      <c r="G18"/>
      <c r="H18" s="196"/>
      <c r="I18" s="141"/>
    </row>
    <row r="19" spans="1:15" ht="15.75" customHeight="1">
      <c r="A19" s="47">
        <v>1979</v>
      </c>
      <c r="B19" s="251">
        <v>1205950</v>
      </c>
      <c r="C19" s="50">
        <v>325837</v>
      </c>
      <c r="D19" s="248">
        <v>306708</v>
      </c>
      <c r="E19" s="50">
        <v>573405</v>
      </c>
      <c r="F19"/>
      <c r="G19"/>
      <c r="H19" s="196"/>
      <c r="I19" s="141"/>
    </row>
    <row r="20" spans="1:15" s="206" customFormat="1" ht="15.75" customHeight="1">
      <c r="A20" s="61" t="s">
        <v>128</v>
      </c>
      <c r="B20" s="50"/>
      <c r="C20" s="50"/>
      <c r="D20" s="492"/>
      <c r="E20" s="50"/>
      <c r="F20"/>
      <c r="G20"/>
      <c r="H20" s="196"/>
      <c r="J20" s="196"/>
    </row>
    <row r="21" spans="1:15" s="206" customFormat="1" ht="15.75" customHeight="1">
      <c r="A21" s="67" t="s">
        <v>452</v>
      </c>
      <c r="B21" s="50"/>
      <c r="C21" s="50"/>
      <c r="D21" s="492"/>
      <c r="E21" s="50"/>
      <c r="F21" s="458"/>
      <c r="G21" s="458"/>
      <c r="H21" s="196"/>
      <c r="J21" s="196"/>
    </row>
    <row r="22" spans="1:15" s="206" customFormat="1" ht="15.75" customHeight="1">
      <c r="A22" s="67" t="s">
        <v>216</v>
      </c>
      <c r="B22" s="1059"/>
      <c r="C22" s="1059"/>
      <c r="D22" s="492"/>
      <c r="E22" s="1059"/>
      <c r="F22" s="458"/>
      <c r="G22" s="458"/>
      <c r="H22" s="196"/>
      <c r="J22" s="196"/>
    </row>
    <row r="23" spans="1:15" s="206" customFormat="1" ht="15.75" customHeight="1">
      <c r="A23" s="1132" t="s">
        <v>667</v>
      </c>
      <c r="B23" s="50"/>
      <c r="C23" s="50"/>
      <c r="D23" s="492"/>
      <c r="E23" s="50"/>
      <c r="F23" s="458"/>
      <c r="G23" s="458"/>
      <c r="H23" s="196"/>
      <c r="J23" s="196"/>
    </row>
    <row r="24" spans="1:15" s="206" customFormat="1" ht="15.75" customHeight="1">
      <c r="A24" s="347" t="s">
        <v>588</v>
      </c>
      <c r="B24" s="50"/>
      <c r="C24" s="50"/>
      <c r="D24" s="492"/>
      <c r="E24" s="50"/>
      <c r="F24" s="458"/>
      <c r="G24" s="458"/>
      <c r="H24" s="196"/>
      <c r="J24" s="196"/>
    </row>
    <row r="25" spans="1:15" s="206" customFormat="1" ht="15.75" customHeight="1">
      <c r="A25" s="47"/>
      <c r="B25" s="50"/>
      <c r="C25" s="50"/>
      <c r="D25" s="492"/>
      <c r="E25" s="50"/>
      <c r="F25" s="458"/>
      <c r="G25" s="458"/>
      <c r="H25" s="196"/>
      <c r="J25" s="196"/>
    </row>
    <row r="26" spans="1:15" ht="15.75" customHeight="1">
      <c r="A26" s="285"/>
      <c r="B26" s="538"/>
      <c r="C26" s="539" t="s">
        <v>10</v>
      </c>
      <c r="D26" s="540"/>
      <c r="E26" s="540"/>
      <c r="F26" s="486"/>
      <c r="G26" s="486"/>
      <c r="H26" s="206"/>
    </row>
    <row r="27" spans="1:15" ht="15.75" customHeight="1">
      <c r="A27" s="286"/>
      <c r="B27" s="541"/>
      <c r="C27" s="542" t="s">
        <v>215</v>
      </c>
      <c r="D27" s="396" t="s">
        <v>663</v>
      </c>
      <c r="E27" s="396" t="s">
        <v>664</v>
      </c>
      <c r="F27" s="486"/>
      <c r="G27" s="486"/>
      <c r="H27" s="206"/>
    </row>
    <row r="28" spans="1:15" ht="15.75" customHeight="1">
      <c r="A28" s="287"/>
      <c r="B28" s="545" t="s">
        <v>16</v>
      </c>
      <c r="C28" s="546"/>
      <c r="D28" s="546"/>
      <c r="E28" s="546"/>
      <c r="F28" s="486"/>
      <c r="G28" s="486"/>
      <c r="H28" s="206"/>
    </row>
    <row r="29" spans="1:15" ht="15.75" customHeight="1">
      <c r="A29" s="47">
        <v>1980</v>
      </c>
      <c r="B29" s="251">
        <v>1168282</v>
      </c>
      <c r="C29" s="50">
        <v>325613</v>
      </c>
      <c r="D29" s="50">
        <v>312507</v>
      </c>
      <c r="E29" s="50">
        <v>530162</v>
      </c>
      <c r="F29" s="207"/>
      <c r="G29" s="207"/>
      <c r="H29" s="196"/>
      <c r="I29" s="141"/>
    </row>
    <row r="30" spans="1:15" ht="15.75" customHeight="1">
      <c r="A30" s="47">
        <v>1981</v>
      </c>
      <c r="B30" s="251">
        <v>1104852</v>
      </c>
      <c r="C30" s="50">
        <v>303564</v>
      </c>
      <c r="D30" s="50">
        <v>293471</v>
      </c>
      <c r="E30" s="50">
        <v>507817</v>
      </c>
      <c r="F30" s="207"/>
      <c r="G30" s="207"/>
      <c r="H30" s="196"/>
      <c r="I30" s="141"/>
      <c r="L30" s="836"/>
      <c r="M30" s="836"/>
      <c r="N30" s="836"/>
      <c r="O30" s="836"/>
    </row>
    <row r="31" spans="1:15" ht="15.75" customHeight="1">
      <c r="A31" s="47">
        <v>1982</v>
      </c>
      <c r="B31" s="251">
        <v>1049986</v>
      </c>
      <c r="C31" s="50">
        <v>286989</v>
      </c>
      <c r="D31" s="50">
        <v>292722</v>
      </c>
      <c r="E31" s="50">
        <v>470275</v>
      </c>
      <c r="F31" s="207"/>
      <c r="G31" s="207"/>
      <c r="H31" s="196"/>
      <c r="I31" s="141"/>
      <c r="L31" s="836"/>
      <c r="M31" s="836"/>
      <c r="N31" s="836"/>
      <c r="O31" s="836"/>
    </row>
    <row r="32" spans="1:15" ht="15.75" customHeight="1">
      <c r="A32" s="47">
        <v>1983</v>
      </c>
      <c r="B32" s="251">
        <v>1084932</v>
      </c>
      <c r="C32" s="50">
        <v>280041</v>
      </c>
      <c r="D32" s="50">
        <v>302570</v>
      </c>
      <c r="E32" s="50">
        <v>502321</v>
      </c>
      <c r="F32" s="207"/>
      <c r="G32" s="207"/>
      <c r="H32" s="196"/>
      <c r="I32" s="141"/>
      <c r="L32" s="836"/>
      <c r="M32" s="836"/>
      <c r="N32" s="836"/>
      <c r="O32" s="836"/>
    </row>
    <row r="33" spans="1:15" ht="15.75" customHeight="1">
      <c r="A33" s="47">
        <v>1984</v>
      </c>
      <c r="B33" s="251">
        <v>1127638</v>
      </c>
      <c r="C33" s="50">
        <v>296745</v>
      </c>
      <c r="D33" s="50">
        <v>309918</v>
      </c>
      <c r="E33" s="50">
        <v>520975</v>
      </c>
      <c r="F33" s="207"/>
      <c r="G33" s="207"/>
      <c r="H33" s="196"/>
      <c r="I33" s="141"/>
      <c r="L33" s="836"/>
      <c r="M33" s="836"/>
      <c r="N33" s="836"/>
      <c r="O33" s="836"/>
    </row>
    <row r="34" spans="1:15" ht="15.75" customHeight="1">
      <c r="A34" s="47">
        <v>1985</v>
      </c>
      <c r="B34" s="251">
        <v>1163311</v>
      </c>
      <c r="C34" s="50">
        <v>294241</v>
      </c>
      <c r="D34" s="50">
        <v>314721</v>
      </c>
      <c r="E34" s="50">
        <v>554349</v>
      </c>
      <c r="F34" s="207"/>
      <c r="G34" s="207"/>
      <c r="H34" s="196"/>
      <c r="I34" s="141"/>
      <c r="L34" s="836"/>
      <c r="M34" s="836"/>
      <c r="N34" s="836"/>
      <c r="O34" s="836"/>
    </row>
    <row r="35" spans="1:15" ht="15.75" customHeight="1">
      <c r="A35" s="47">
        <v>1986</v>
      </c>
      <c r="B35" s="251">
        <v>1208466</v>
      </c>
      <c r="C35" s="50">
        <v>296046</v>
      </c>
      <c r="D35" s="50">
        <v>338882</v>
      </c>
      <c r="E35" s="50">
        <v>573538</v>
      </c>
      <c r="F35" s="207"/>
      <c r="G35" s="207"/>
      <c r="H35" s="196"/>
      <c r="I35" s="141"/>
      <c r="L35" s="836"/>
      <c r="M35" s="836"/>
      <c r="N35" s="836"/>
      <c r="O35" s="836"/>
    </row>
    <row r="36" spans="1:15" ht="15.75" customHeight="1">
      <c r="A36" s="47">
        <v>1987</v>
      </c>
      <c r="B36" s="251">
        <v>1199685</v>
      </c>
      <c r="C36" s="50">
        <v>289578</v>
      </c>
      <c r="D36" s="50">
        <v>350115</v>
      </c>
      <c r="E36" s="50">
        <v>559992</v>
      </c>
      <c r="F36" s="207"/>
      <c r="G36" s="207"/>
      <c r="H36" s="196"/>
      <c r="I36" s="141"/>
      <c r="L36" s="836"/>
      <c r="M36" s="836"/>
      <c r="N36" s="836"/>
      <c r="O36" s="836"/>
    </row>
    <row r="37" spans="1:15" ht="15.75" customHeight="1">
      <c r="A37" s="47">
        <v>1988</v>
      </c>
      <c r="B37" s="839">
        <v>1213616</v>
      </c>
      <c r="C37" s="50">
        <v>289156</v>
      </c>
      <c r="D37" s="50">
        <v>362585</v>
      </c>
      <c r="E37" s="50">
        <v>561875</v>
      </c>
      <c r="F37" s="207"/>
      <c r="G37" s="207"/>
      <c r="H37" s="196"/>
      <c r="I37" s="141"/>
      <c r="L37" s="836"/>
      <c r="M37" s="836"/>
      <c r="N37" s="836"/>
      <c r="O37" s="836"/>
    </row>
    <row r="38" spans="1:15" ht="15.75" customHeight="1">
      <c r="A38" s="47">
        <v>1989</v>
      </c>
      <c r="B38" s="839">
        <v>1157076</v>
      </c>
      <c r="C38" s="50">
        <v>305597</v>
      </c>
      <c r="D38" s="50">
        <v>367751</v>
      </c>
      <c r="E38" s="50">
        <v>483728</v>
      </c>
      <c r="F38" s="207"/>
      <c r="G38" s="207"/>
      <c r="H38" s="196"/>
      <c r="I38" s="141"/>
      <c r="L38" s="836"/>
      <c r="M38" s="836"/>
      <c r="N38" s="836"/>
      <c r="O38" s="836"/>
    </row>
    <row r="39" spans="1:15" ht="15.75" customHeight="1">
      <c r="A39" s="47">
        <v>1990</v>
      </c>
      <c r="B39" s="1062">
        <v>1179251.7393898736</v>
      </c>
      <c r="C39" s="642">
        <v>294649</v>
      </c>
      <c r="D39" s="642">
        <v>368965.64848078287</v>
      </c>
      <c r="E39" s="642">
        <v>515635</v>
      </c>
      <c r="F39" s="206"/>
      <c r="G39" s="206"/>
      <c r="H39" s="196"/>
      <c r="I39" s="141"/>
      <c r="J39" s="1067"/>
      <c r="K39" s="141"/>
      <c r="L39" s="141"/>
    </row>
    <row r="40" spans="1:15" ht="15.75" customHeight="1">
      <c r="A40" s="47">
        <v>1991</v>
      </c>
      <c r="B40" s="623">
        <v>1246799.6170685824</v>
      </c>
      <c r="C40" s="642">
        <v>304535</v>
      </c>
      <c r="D40" s="642">
        <v>380294.81126632576</v>
      </c>
      <c r="E40" s="642">
        <v>561970</v>
      </c>
      <c r="H40" s="196"/>
      <c r="I40" s="141"/>
      <c r="J40" s="1067"/>
      <c r="K40" s="141"/>
      <c r="L40" s="141"/>
    </row>
    <row r="41" spans="1:15" ht="15.75" customHeight="1">
      <c r="A41" s="47">
        <v>1992</v>
      </c>
      <c r="B41" s="623">
        <v>1241227.7211991102</v>
      </c>
      <c r="C41" s="642">
        <v>305356</v>
      </c>
      <c r="D41" s="642">
        <v>386853.72119911032</v>
      </c>
      <c r="E41" s="642">
        <v>549018</v>
      </c>
      <c r="H41" s="196"/>
      <c r="I41" s="141"/>
      <c r="J41" s="973"/>
      <c r="K41" s="141"/>
      <c r="L41" s="141"/>
    </row>
    <row r="42" spans="1:15" ht="15.75" customHeight="1">
      <c r="A42" s="47">
        <v>1993</v>
      </c>
      <c r="B42" s="623">
        <v>1290309.4859019197</v>
      </c>
      <c r="C42" s="642">
        <v>300031</v>
      </c>
      <c r="D42" s="642">
        <v>409350.48590191972</v>
      </c>
      <c r="E42" s="642">
        <v>580928</v>
      </c>
      <c r="H42" s="196"/>
      <c r="I42" s="141"/>
      <c r="K42" s="141"/>
      <c r="L42" s="141"/>
    </row>
    <row r="43" spans="1:15" ht="15.75" customHeight="1">
      <c r="A43" s="47">
        <v>1994</v>
      </c>
      <c r="B43" s="623">
        <v>1260648.6100699052</v>
      </c>
      <c r="C43" s="642">
        <v>298237</v>
      </c>
      <c r="D43" s="642">
        <v>393941.41006990522</v>
      </c>
      <c r="E43" s="642">
        <v>568468</v>
      </c>
      <c r="H43" s="196"/>
      <c r="I43" s="141"/>
      <c r="K43" s="141"/>
      <c r="L43" s="141"/>
    </row>
    <row r="44" spans="1:15" ht="15.75" customHeight="1">
      <c r="A44" s="47">
        <v>1995</v>
      </c>
      <c r="B44" s="623">
        <v>1320592.4669528399</v>
      </c>
      <c r="C44" s="642">
        <v>270504</v>
      </c>
      <c r="D44" s="642">
        <v>403260.46695283998</v>
      </c>
      <c r="E44" s="642">
        <v>646828</v>
      </c>
      <c r="H44" s="196"/>
      <c r="I44" s="141"/>
      <c r="K44" s="141"/>
      <c r="L44" s="141"/>
    </row>
    <row r="45" spans="1:15" ht="15.75" customHeight="1">
      <c r="A45" s="47">
        <v>1996</v>
      </c>
      <c r="B45" s="623">
        <v>1369534.9030115136</v>
      </c>
      <c r="C45" s="642">
        <v>265297</v>
      </c>
      <c r="D45" s="642">
        <v>407287.90301151364</v>
      </c>
      <c r="E45" s="642">
        <v>696950</v>
      </c>
      <c r="H45" s="196"/>
      <c r="I45" s="141"/>
      <c r="K45" s="141"/>
      <c r="L45" s="141"/>
    </row>
    <row r="46" spans="1:15" ht="15.75" customHeight="1">
      <c r="A46" s="47">
        <v>1997</v>
      </c>
      <c r="B46" s="623">
        <v>1340657.8003773221</v>
      </c>
      <c r="C46" s="642">
        <v>262261</v>
      </c>
      <c r="D46" s="642">
        <v>413693.02450567589</v>
      </c>
      <c r="E46" s="642">
        <v>664703</v>
      </c>
      <c r="H46" s="196"/>
      <c r="I46" s="141"/>
      <c r="K46" s="141"/>
      <c r="L46" s="141"/>
    </row>
    <row r="47" spans="1:15" ht="15.75" customHeight="1">
      <c r="A47" s="1002">
        <v>1998</v>
      </c>
      <c r="B47" s="1010">
        <v>1358982.9866813428</v>
      </c>
      <c r="C47" s="1023">
        <v>264865.31306901725</v>
      </c>
      <c r="D47" s="1023">
        <v>422018.91455212655</v>
      </c>
      <c r="E47" s="1023">
        <v>672099.2089950752</v>
      </c>
      <c r="H47" s="196"/>
      <c r="I47" s="141"/>
      <c r="K47" s="141"/>
      <c r="L47" s="141"/>
    </row>
    <row r="48" spans="1:15" ht="15.75" customHeight="1">
      <c r="A48" s="1002">
        <v>1999</v>
      </c>
      <c r="B48" s="1010">
        <v>1355106.042501786</v>
      </c>
      <c r="C48" s="1023">
        <v>261061.1313781935</v>
      </c>
      <c r="D48" s="1023">
        <v>442293.73535024677</v>
      </c>
      <c r="E48" s="1023">
        <v>651749.82002044108</v>
      </c>
      <c r="H48" s="196"/>
      <c r="I48" s="141"/>
      <c r="K48" s="141"/>
      <c r="L48" s="141"/>
    </row>
    <row r="49" spans="1:12" ht="15.75" customHeight="1">
      <c r="A49" s="61" t="s">
        <v>128</v>
      </c>
      <c r="B49" s="251"/>
      <c r="C49" s="50"/>
      <c r="D49" s="50"/>
      <c r="E49" s="50"/>
      <c r="H49" s="196"/>
      <c r="I49" s="141"/>
      <c r="K49" s="141"/>
      <c r="L49" s="141"/>
    </row>
    <row r="50" spans="1:12" ht="15.75" customHeight="1">
      <c r="A50" s="1132" t="s">
        <v>661</v>
      </c>
      <c r="B50" s="1059"/>
      <c r="C50" s="50"/>
      <c r="D50" s="50"/>
      <c r="E50" s="50"/>
      <c r="H50" s="196"/>
      <c r="I50" s="141"/>
      <c r="K50" s="141"/>
      <c r="L50" s="141"/>
    </row>
    <row r="51" spans="1:12" s="973" customFormat="1" ht="15.75" customHeight="1">
      <c r="A51" s="67" t="s">
        <v>665</v>
      </c>
      <c r="B51" s="1062"/>
      <c r="C51" s="1059"/>
      <c r="D51" s="1059"/>
      <c r="E51" s="1059"/>
      <c r="H51" s="196"/>
      <c r="I51" s="141"/>
      <c r="K51" s="141"/>
      <c r="L51" s="141"/>
    </row>
    <row r="52" spans="1:12" ht="15.75" customHeight="1">
      <c r="A52" s="67" t="s">
        <v>666</v>
      </c>
      <c r="B52" s="1059"/>
      <c r="C52" s="50"/>
      <c r="D52" s="50"/>
      <c r="E52" s="50"/>
      <c r="H52" s="196"/>
      <c r="I52" s="141"/>
      <c r="K52" s="141"/>
      <c r="L52" s="141"/>
    </row>
    <row r="53" spans="1:12" ht="15.75" customHeight="1">
      <c r="A53" s="347" t="s">
        <v>588</v>
      </c>
      <c r="B53" s="410"/>
      <c r="C53" s="410"/>
      <c r="D53" s="410"/>
      <c r="E53" s="226"/>
      <c r="H53" s="196"/>
      <c r="I53" s="141"/>
      <c r="K53" s="141"/>
      <c r="L53" s="141"/>
    </row>
    <row r="54" spans="1:12" ht="15.75" customHeight="1">
      <c r="B54" s="537"/>
      <c r="C54" s="537"/>
      <c r="D54" s="537"/>
      <c r="E54" s="537"/>
      <c r="H54" s="196"/>
      <c r="I54" s="141"/>
      <c r="K54" s="141"/>
      <c r="L54" s="141"/>
    </row>
    <row r="55" spans="1:12" ht="15.75" customHeight="1">
      <c r="A55" s="285"/>
      <c r="B55" s="538"/>
      <c r="C55" s="539" t="s">
        <v>10</v>
      </c>
      <c r="D55" s="540"/>
      <c r="E55" s="540"/>
      <c r="H55" s="196"/>
      <c r="I55" s="141"/>
      <c r="K55" s="141"/>
      <c r="L55" s="141"/>
    </row>
    <row r="56" spans="1:12" ht="15.75" customHeight="1">
      <c r="A56" s="286"/>
      <c r="B56" s="541"/>
      <c r="C56" s="578" t="s">
        <v>383</v>
      </c>
      <c r="D56" s="576" t="s">
        <v>9</v>
      </c>
      <c r="E56" s="576" t="s">
        <v>401</v>
      </c>
      <c r="H56" s="196"/>
      <c r="I56" s="141"/>
      <c r="K56" s="141"/>
      <c r="L56" s="141"/>
    </row>
    <row r="57" spans="1:12" ht="15.75" customHeight="1">
      <c r="A57" s="287"/>
      <c r="B57" s="545" t="s">
        <v>16</v>
      </c>
      <c r="C57" s="546"/>
      <c r="D57" s="546"/>
      <c r="E57" s="546"/>
      <c r="H57" s="196"/>
      <c r="I57" s="141"/>
      <c r="K57" s="141"/>
      <c r="L57" s="141"/>
    </row>
    <row r="58" spans="1:12" ht="15.75" customHeight="1">
      <c r="A58" s="320">
        <v>2000</v>
      </c>
      <c r="B58" s="1010">
        <v>1341601.3288149016</v>
      </c>
      <c r="C58" s="1023">
        <v>271660.70665375877</v>
      </c>
      <c r="D58" s="1023">
        <v>434119.92121420457</v>
      </c>
      <c r="E58" s="1023">
        <v>635821.44640891685</v>
      </c>
      <c r="H58" s="196"/>
      <c r="I58" s="141"/>
      <c r="K58" s="141"/>
      <c r="L58" s="141"/>
    </row>
    <row r="59" spans="1:12" ht="15.75" customHeight="1">
      <c r="A59" s="1002">
        <v>2001</v>
      </c>
      <c r="B59" s="1010">
        <v>1391565.9116707796</v>
      </c>
      <c r="C59" s="1023">
        <v>264135.74318772869</v>
      </c>
      <c r="D59" s="1023">
        <v>421177.96580781788</v>
      </c>
      <c r="E59" s="1023">
        <v>706251.60491259221</v>
      </c>
      <c r="H59" s="196"/>
      <c r="I59" s="141"/>
      <c r="K59" s="141"/>
      <c r="L59" s="141"/>
    </row>
    <row r="60" spans="1:12" ht="15.75" customHeight="1">
      <c r="A60" s="1002">
        <v>2002</v>
      </c>
      <c r="B60" s="1010">
        <v>1340982.5895387297</v>
      </c>
      <c r="C60" s="1023">
        <v>254477.09905111374</v>
      </c>
      <c r="D60" s="1023">
        <v>417564.20484201238</v>
      </c>
      <c r="E60" s="1023">
        <v>668941.28562518745</v>
      </c>
      <c r="H60" s="196"/>
      <c r="I60" s="141"/>
      <c r="K60" s="141"/>
      <c r="L60" s="141"/>
    </row>
    <row r="61" spans="1:12" ht="15.75" customHeight="1">
      <c r="A61" s="1002">
        <v>2003</v>
      </c>
      <c r="B61" s="1010">
        <v>1329139.3197584164</v>
      </c>
      <c r="C61" s="1023">
        <v>270856.04438600637</v>
      </c>
      <c r="D61" s="1023">
        <v>400051.00145863823</v>
      </c>
      <c r="E61" s="1023">
        <v>658232.27412895521</v>
      </c>
      <c r="H61" s="196"/>
      <c r="I61" s="141"/>
      <c r="K61" s="141"/>
      <c r="L61" s="141"/>
    </row>
    <row r="62" spans="1:12" ht="15.75" customHeight="1">
      <c r="A62" s="1002">
        <v>2004</v>
      </c>
      <c r="B62" s="1010">
        <v>1310390.2396834593</v>
      </c>
      <c r="C62" s="1023">
        <v>288841.25555098715</v>
      </c>
      <c r="D62" s="1023">
        <v>407231.91229953844</v>
      </c>
      <c r="E62" s="1023">
        <v>614317.07165281812</v>
      </c>
      <c r="H62" s="196"/>
      <c r="I62" s="141"/>
      <c r="K62" s="141"/>
      <c r="L62" s="141"/>
    </row>
    <row r="63" spans="1:12" ht="15.75" customHeight="1">
      <c r="A63" s="1002">
        <v>2005</v>
      </c>
      <c r="B63" s="1010">
        <v>1275007.9095473124</v>
      </c>
      <c r="C63" s="1023">
        <v>288608.52517065022</v>
      </c>
      <c r="D63" s="1023">
        <v>397259.92027186666</v>
      </c>
      <c r="E63" s="1023">
        <v>589139.46458454954</v>
      </c>
      <c r="H63" s="196"/>
      <c r="I63" s="141"/>
      <c r="K63" s="141"/>
      <c r="L63" s="141"/>
    </row>
    <row r="64" spans="1:12" ht="15.75" customHeight="1">
      <c r="A64" s="1002">
        <v>2006</v>
      </c>
      <c r="B64" s="1010">
        <v>1317680.3683664533</v>
      </c>
      <c r="C64" s="1023">
        <v>295530.7978282292</v>
      </c>
      <c r="D64" s="1023">
        <v>397462.20566925936</v>
      </c>
      <c r="E64" s="1023">
        <v>624687.36486896512</v>
      </c>
      <c r="H64" s="196"/>
      <c r="I64" s="141"/>
      <c r="K64" s="141"/>
      <c r="L64" s="141"/>
    </row>
    <row r="65" spans="1:12" ht="15.75" customHeight="1">
      <c r="A65" s="1002">
        <v>2007</v>
      </c>
      <c r="B65" s="1010">
        <v>1210382.5832966748</v>
      </c>
      <c r="C65" s="1023">
        <v>308838.41175656096</v>
      </c>
      <c r="D65" s="1023">
        <v>394463.7556430464</v>
      </c>
      <c r="E65" s="1023">
        <v>507080.41589706781</v>
      </c>
      <c r="H65" s="196"/>
      <c r="I65" s="141"/>
      <c r="K65" s="141"/>
      <c r="L65" s="141"/>
    </row>
    <row r="66" spans="1:12" ht="15.75" customHeight="1">
      <c r="A66" s="1002">
        <v>2008</v>
      </c>
      <c r="B66" s="1010">
        <v>1289077.1347235686</v>
      </c>
      <c r="C66" s="1023">
        <v>291845.42627310369</v>
      </c>
      <c r="D66" s="1023">
        <v>388393.54995505523</v>
      </c>
      <c r="E66" s="1023">
        <v>608838.15849540941</v>
      </c>
      <c r="H66" s="196"/>
      <c r="I66" s="141"/>
      <c r="K66" s="141"/>
      <c r="L66" s="141"/>
    </row>
    <row r="67" spans="1:12" ht="15.75" customHeight="1">
      <c r="A67" s="1002">
        <v>2009</v>
      </c>
      <c r="B67" s="1010">
        <v>1242624.4100298544</v>
      </c>
      <c r="C67" s="1023">
        <v>273461.71470349823</v>
      </c>
      <c r="D67" s="1023">
        <v>384015.54915758205</v>
      </c>
      <c r="E67" s="1023">
        <v>585147.14616877388</v>
      </c>
      <c r="H67" s="196"/>
      <c r="I67" s="141"/>
      <c r="K67" s="141"/>
      <c r="L67" s="141"/>
    </row>
    <row r="68" spans="1:12" ht="15.75" customHeight="1">
      <c r="A68" s="671">
        <v>2010</v>
      </c>
      <c r="B68" s="1010">
        <v>1350624.6336122735</v>
      </c>
      <c r="C68" s="1023">
        <v>312384.32441718591</v>
      </c>
      <c r="D68" s="1023">
        <v>387337.63180309319</v>
      </c>
      <c r="E68" s="1023">
        <v>650902.67739199451</v>
      </c>
      <c r="H68" s="196"/>
      <c r="I68" s="141"/>
      <c r="K68" s="141"/>
      <c r="L68" s="141"/>
    </row>
    <row r="69" spans="1:12" ht="15.75" customHeight="1">
      <c r="A69" s="671">
        <v>2011</v>
      </c>
      <c r="B69" s="1010">
        <v>1337433.4209352955</v>
      </c>
      <c r="C69" s="1023">
        <v>321875.6071469083</v>
      </c>
      <c r="D69" s="1023">
        <v>395319.20810014283</v>
      </c>
      <c r="E69" s="1023">
        <v>620238.6056882448</v>
      </c>
      <c r="H69" s="196"/>
      <c r="I69" s="141"/>
      <c r="K69" s="141"/>
      <c r="L69" s="141"/>
    </row>
    <row r="70" spans="1:12" ht="15.75" customHeight="1">
      <c r="A70" s="671">
        <v>2012</v>
      </c>
      <c r="B70" s="1010">
        <v>1332990.7059277522</v>
      </c>
      <c r="C70" s="1023">
        <v>325027.02915807534</v>
      </c>
      <c r="D70" s="1023">
        <v>389211.75399800966</v>
      </c>
      <c r="E70" s="1023">
        <v>618751.92277166748</v>
      </c>
      <c r="H70" s="196"/>
      <c r="I70" s="141"/>
      <c r="K70" s="141"/>
      <c r="L70" s="141"/>
    </row>
    <row r="71" spans="1:12" ht="15.75" customHeight="1">
      <c r="A71" s="671">
        <v>2013</v>
      </c>
      <c r="B71" s="1010">
        <v>1348283.1349517624</v>
      </c>
      <c r="C71" s="1023">
        <v>319147.67214111239</v>
      </c>
      <c r="D71" s="1023">
        <v>394281.89027550316</v>
      </c>
      <c r="E71" s="1023">
        <v>634853.57253514731</v>
      </c>
      <c r="H71" s="196"/>
      <c r="I71" s="141"/>
      <c r="K71" s="141"/>
      <c r="L71" s="141"/>
    </row>
    <row r="72" spans="1:12" ht="15.75" customHeight="1">
      <c r="A72" s="671">
        <v>2014</v>
      </c>
      <c r="B72" s="1010">
        <v>1283199.9084885274</v>
      </c>
      <c r="C72" s="1023">
        <v>309304.81029289268</v>
      </c>
      <c r="D72" s="1023">
        <v>400070.256543417</v>
      </c>
      <c r="E72" s="1023">
        <v>573824.8416522179</v>
      </c>
      <c r="H72" s="196"/>
      <c r="I72" s="141"/>
      <c r="K72" s="141"/>
      <c r="L72" s="141"/>
    </row>
    <row r="73" spans="1:12" s="669" customFormat="1" ht="15.75" customHeight="1">
      <c r="A73" s="671">
        <v>2015</v>
      </c>
      <c r="B73" s="1010">
        <v>1301097.420838356</v>
      </c>
      <c r="C73" s="1023">
        <v>302682.30363883066</v>
      </c>
      <c r="D73" s="1023">
        <v>400926.12680852023</v>
      </c>
      <c r="E73" s="1023">
        <v>597488.9903910053</v>
      </c>
      <c r="H73" s="196"/>
      <c r="I73" s="141"/>
      <c r="K73" s="141"/>
      <c r="L73" s="141"/>
    </row>
    <row r="74" spans="1:12" s="701" customFormat="1" ht="15.75" customHeight="1">
      <c r="A74" s="704">
        <v>2016</v>
      </c>
      <c r="B74" s="1010">
        <v>1341048.7446855756</v>
      </c>
      <c r="C74" s="1023">
        <v>313115.57127193676</v>
      </c>
      <c r="D74" s="1023">
        <v>407551.12921146728</v>
      </c>
      <c r="E74" s="1023">
        <v>620382.0442021715</v>
      </c>
      <c r="H74" s="196"/>
      <c r="I74" s="141"/>
      <c r="K74" s="141"/>
      <c r="L74" s="141"/>
    </row>
    <row r="75" spans="1:12" s="782" customFormat="1" ht="15.75" customHeight="1">
      <c r="A75" s="975">
        <v>2017</v>
      </c>
      <c r="B75" s="1010">
        <v>1353417.2128401285</v>
      </c>
      <c r="C75" s="1023">
        <v>316572.19707816397</v>
      </c>
      <c r="D75" s="1023">
        <v>412663.85505902529</v>
      </c>
      <c r="E75" s="1023">
        <v>624181.16070293961</v>
      </c>
      <c r="H75" s="196"/>
      <c r="I75" s="141"/>
      <c r="K75" s="141"/>
      <c r="L75" s="141"/>
    </row>
    <row r="76" spans="1:12" s="973" customFormat="1" ht="15.75" customHeight="1">
      <c r="A76" s="784">
        <v>2018</v>
      </c>
      <c r="B76" s="1010">
        <v>1368786.3074717806</v>
      </c>
      <c r="C76" s="1023">
        <v>324900.41660471912</v>
      </c>
      <c r="D76" s="1023">
        <v>401603.10326432454</v>
      </c>
      <c r="E76" s="1023">
        <v>642282.78760273708</v>
      </c>
      <c r="H76" s="196"/>
      <c r="I76" s="141"/>
      <c r="K76" s="141"/>
      <c r="L76" s="141"/>
    </row>
    <row r="77" spans="1:12" ht="15.75" customHeight="1">
      <c r="A77" s="61" t="s">
        <v>128</v>
      </c>
      <c r="B77" s="243"/>
      <c r="C77" s="243"/>
      <c r="D77" s="243"/>
      <c r="E77" s="243"/>
    </row>
    <row r="78" spans="1:12" ht="15.75" customHeight="1">
      <c r="A78" s="67" t="s">
        <v>384</v>
      </c>
      <c r="B78" s="243"/>
      <c r="C78" s="243"/>
      <c r="D78" s="243"/>
      <c r="E78" s="243"/>
    </row>
    <row r="79" spans="1:12" ht="15.75" customHeight="1">
      <c r="A79" s="67" t="s">
        <v>385</v>
      </c>
      <c r="B79" s="50"/>
      <c r="C79" s="50"/>
      <c r="D79" s="50"/>
      <c r="E79" s="50"/>
    </row>
    <row r="82" spans="2:5" ht="15.75" customHeight="1">
      <c r="B82" s="1034"/>
      <c r="C82" s="1034"/>
      <c r="D82" s="1034"/>
      <c r="E82" s="1034"/>
    </row>
  </sheetData>
  <conditionalFormatting sqref="A71:A76 A77:GR1010 A58:A69 B58:GR76 B23:GR23 A53:GR57 A24:GR49 B50:GR52 A51:A52 A1:GR22">
    <cfRule type="cellIs" dxfId="348" priority="2" stopIfTrue="1" operator="equal">
      <formula>0</formula>
    </cfRule>
  </conditionalFormatting>
  <conditionalFormatting sqref="A70">
    <cfRule type="cellIs" dxfId="347"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3" manualBreakCount="3">
    <brk id="23" max="5" man="1"/>
    <brk id="52" max="5" man="1"/>
    <brk id="79"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tabColor rgb="FFEDF082"/>
  </sheetPr>
  <dimension ref="A1:P80"/>
  <sheetViews>
    <sheetView view="pageBreakPreview" zoomScaleNormal="70" zoomScaleSheetLayoutView="100" workbookViewId="0"/>
  </sheetViews>
  <sheetFormatPr baseColWidth="10" defaultColWidth="9.85546875" defaultRowHeight="15.75" customHeight="1"/>
  <cols>
    <col min="1" max="1" width="7.140625" style="225" customWidth="1"/>
    <col min="2" max="10" width="12.85546875" style="225" customWidth="1"/>
    <col min="11" max="11" width="5.7109375" style="225" customWidth="1"/>
    <col min="12" max="13" width="9.85546875" style="225"/>
    <col min="14" max="14" width="15.5703125" style="225" customWidth="1"/>
    <col min="15" max="15" width="9.85546875" style="225"/>
    <col min="16" max="16" width="15" style="225" bestFit="1" customWidth="1"/>
    <col min="17" max="16384" width="9.85546875" style="225"/>
  </cols>
  <sheetData>
    <row r="1" spans="1:13" ht="15.75" customHeight="1">
      <c r="A1" s="347" t="s">
        <v>589</v>
      </c>
      <c r="B1" s="410"/>
      <c r="C1" s="410"/>
      <c r="D1" s="410"/>
      <c r="E1" s="226"/>
      <c r="F1" s="226"/>
      <c r="G1" s="226"/>
      <c r="H1" s="226"/>
      <c r="I1" s="226"/>
      <c r="J1" s="226"/>
      <c r="K1" s="226"/>
    </row>
    <row r="3" spans="1:13" ht="15.75" customHeight="1">
      <c r="A3" s="285"/>
      <c r="B3" s="204"/>
      <c r="C3" s="209" t="s">
        <v>10</v>
      </c>
      <c r="D3" s="208"/>
      <c r="E3" s="208"/>
      <c r="F3" s="208"/>
      <c r="G3" s="317"/>
      <c r="H3" s="317"/>
      <c r="I3" s="208"/>
      <c r="J3" s="317"/>
    </row>
    <row r="4" spans="1:13" ht="47.25" customHeight="1">
      <c r="A4" s="286"/>
      <c r="B4" s="203"/>
      <c r="C4" s="252" t="s">
        <v>36</v>
      </c>
      <c r="D4" s="252"/>
      <c r="E4" s="451" t="s">
        <v>203</v>
      </c>
      <c r="F4" s="449" t="s">
        <v>279</v>
      </c>
      <c r="G4" s="318" t="s">
        <v>395</v>
      </c>
      <c r="H4" s="261" t="s">
        <v>35</v>
      </c>
      <c r="I4" s="270" t="s">
        <v>37</v>
      </c>
      <c r="J4" s="213"/>
    </row>
    <row r="5" spans="1:13" ht="15.75" customHeight="1">
      <c r="A5" s="287"/>
      <c r="B5" s="288" t="s">
        <v>16</v>
      </c>
      <c r="C5" s="289"/>
      <c r="D5" s="289"/>
      <c r="E5" s="289"/>
      <c r="F5" s="289"/>
      <c r="G5" s="259"/>
      <c r="H5" s="289"/>
      <c r="I5" s="213"/>
      <c r="J5" s="369"/>
    </row>
    <row r="6" spans="1:13" ht="15.75" customHeight="1">
      <c r="A6" s="47">
        <v>1950</v>
      </c>
      <c r="B6" s="250">
        <v>127285</v>
      </c>
      <c r="C6" s="253">
        <v>111253</v>
      </c>
      <c r="D6" s="253"/>
      <c r="E6" s="244">
        <v>2257</v>
      </c>
      <c r="F6" s="246">
        <v>1641</v>
      </c>
      <c r="G6" s="496" t="s">
        <v>32</v>
      </c>
      <c r="H6" s="246">
        <v>12134</v>
      </c>
      <c r="I6" s="493" t="s">
        <v>32</v>
      </c>
      <c r="J6" s="494"/>
      <c r="K6" s="141"/>
      <c r="M6" s="196"/>
    </row>
    <row r="7" spans="1:13" ht="15.75" customHeight="1">
      <c r="A7" s="47">
        <v>1955</v>
      </c>
      <c r="B7" s="251">
        <v>184552</v>
      </c>
      <c r="C7" s="254">
        <v>150819</v>
      </c>
      <c r="D7" s="254"/>
      <c r="E7" s="50">
        <v>9437</v>
      </c>
      <c r="F7" s="248">
        <v>3575</v>
      </c>
      <c r="G7" s="266" t="s">
        <v>32</v>
      </c>
      <c r="H7" s="248">
        <v>20721</v>
      </c>
      <c r="I7" s="493" t="s">
        <v>32</v>
      </c>
      <c r="J7" s="494"/>
      <c r="K7" s="141"/>
      <c r="M7" s="196"/>
    </row>
    <row r="8" spans="1:13" ht="15.75" customHeight="1">
      <c r="A8" s="47">
        <v>1960</v>
      </c>
      <c r="B8" s="251">
        <v>220865</v>
      </c>
      <c r="C8" s="254">
        <v>144635</v>
      </c>
      <c r="D8" s="254"/>
      <c r="E8" s="50">
        <v>45427</v>
      </c>
      <c r="F8" s="50">
        <v>3927</v>
      </c>
      <c r="G8" s="266" t="s">
        <v>32</v>
      </c>
      <c r="H8" s="248">
        <v>26876</v>
      </c>
      <c r="I8" s="493" t="s">
        <v>32</v>
      </c>
      <c r="J8" s="494"/>
      <c r="K8" s="141"/>
      <c r="M8" s="196"/>
    </row>
    <row r="9" spans="1:13" ht="15.75" customHeight="1">
      <c r="A9" s="47">
        <v>1965</v>
      </c>
      <c r="B9" s="251">
        <v>264387</v>
      </c>
      <c r="C9" s="254">
        <v>100204</v>
      </c>
      <c r="D9" s="254"/>
      <c r="E9" s="50">
        <v>119870</v>
      </c>
      <c r="F9" s="50">
        <v>11782</v>
      </c>
      <c r="G9" s="266" t="s">
        <v>32</v>
      </c>
      <c r="H9" s="248">
        <v>32531</v>
      </c>
      <c r="I9" s="493" t="s">
        <v>32</v>
      </c>
      <c r="J9" s="494"/>
      <c r="K9" s="141"/>
      <c r="M9" s="196"/>
    </row>
    <row r="10" spans="1:13" ht="15.75" customHeight="1">
      <c r="A10" s="47">
        <v>1970</v>
      </c>
      <c r="B10" s="251">
        <v>298209</v>
      </c>
      <c r="C10" s="254">
        <v>37456</v>
      </c>
      <c r="D10" s="254"/>
      <c r="E10" s="50">
        <v>174969</v>
      </c>
      <c r="F10" s="50">
        <v>28194</v>
      </c>
      <c r="G10" s="309">
        <v>0</v>
      </c>
      <c r="H10" s="248">
        <v>56887</v>
      </c>
      <c r="I10" s="254">
        <v>703</v>
      </c>
      <c r="J10" s="494"/>
      <c r="K10" s="141"/>
      <c r="M10" s="196"/>
    </row>
    <row r="11" spans="1:13" ht="15.75" customHeight="1">
      <c r="A11" s="47">
        <v>1971</v>
      </c>
      <c r="B11" s="251">
        <v>320365.74800000002</v>
      </c>
      <c r="C11" s="254">
        <v>26904.743999999999</v>
      </c>
      <c r="D11" s="254"/>
      <c r="E11" s="50">
        <v>185842.02799999999</v>
      </c>
      <c r="F11" s="50">
        <v>41294.972000000002</v>
      </c>
      <c r="G11" s="309">
        <v>5861.6</v>
      </c>
      <c r="H11" s="248">
        <v>58703.923999999999</v>
      </c>
      <c r="I11" s="254">
        <v>1758.4560000000001</v>
      </c>
      <c r="J11" s="494"/>
      <c r="K11" s="141"/>
      <c r="M11" s="196"/>
    </row>
    <row r="12" spans="1:13" ht="15.75" customHeight="1">
      <c r="A12" s="47">
        <v>1972</v>
      </c>
      <c r="B12" s="251">
        <v>327370.36</v>
      </c>
      <c r="C12" s="254">
        <v>22449.928</v>
      </c>
      <c r="D12" s="254"/>
      <c r="E12" s="50">
        <v>191557.08799999999</v>
      </c>
      <c r="F12" s="50">
        <v>46306.64</v>
      </c>
      <c r="G12" s="309">
        <v>4953.0519999999997</v>
      </c>
      <c r="H12" s="248">
        <v>60257.248</v>
      </c>
      <c r="I12" s="254">
        <v>1846.3788</v>
      </c>
      <c r="J12" s="494"/>
      <c r="K12" s="141"/>
      <c r="M12" s="196"/>
    </row>
    <row r="13" spans="1:13" ht="15.75" customHeight="1">
      <c r="A13" s="47">
        <v>1973</v>
      </c>
      <c r="B13" s="251">
        <v>340353.804</v>
      </c>
      <c r="C13" s="254">
        <v>20398.367999999999</v>
      </c>
      <c r="D13" s="254"/>
      <c r="E13" s="50">
        <v>199499.55600000001</v>
      </c>
      <c r="F13" s="50">
        <v>49354.671999999999</v>
      </c>
      <c r="G13" s="309">
        <v>4806.5119999999997</v>
      </c>
      <c r="H13" s="248">
        <v>63774.207999999999</v>
      </c>
      <c r="I13" s="254">
        <v>2520.4536000000003</v>
      </c>
      <c r="J13" s="494"/>
      <c r="K13" s="141"/>
      <c r="M13" s="196"/>
    </row>
    <row r="14" spans="1:13" ht="15.75" customHeight="1">
      <c r="A14" s="47">
        <v>1974</v>
      </c>
      <c r="B14" s="251">
        <v>327194.51199999999</v>
      </c>
      <c r="C14" s="254">
        <v>21453.455999999998</v>
      </c>
      <c r="D14" s="254"/>
      <c r="E14" s="50">
        <v>183790.46799999999</v>
      </c>
      <c r="F14" s="50">
        <v>51083.843999999997</v>
      </c>
      <c r="G14" s="309">
        <v>4073.8119999999999</v>
      </c>
      <c r="H14" s="248">
        <v>65210.3</v>
      </c>
      <c r="I14" s="254">
        <v>1582.6104</v>
      </c>
      <c r="J14" s="494"/>
      <c r="K14" s="141"/>
      <c r="M14" s="196"/>
    </row>
    <row r="15" spans="1:13" ht="15.75" customHeight="1">
      <c r="A15" s="47">
        <v>1975</v>
      </c>
      <c r="B15" s="251">
        <v>278835</v>
      </c>
      <c r="C15" s="254">
        <v>20398</v>
      </c>
      <c r="D15" s="254"/>
      <c r="E15" s="50">
        <v>142437</v>
      </c>
      <c r="F15" s="50">
        <v>50087</v>
      </c>
      <c r="G15" s="309">
        <v>3106.6480000000001</v>
      </c>
      <c r="H15" s="248">
        <v>60755</v>
      </c>
      <c r="I15" s="254">
        <v>2051.5320000000002</v>
      </c>
      <c r="J15" s="494"/>
      <c r="K15" s="141"/>
      <c r="M15" s="196"/>
    </row>
    <row r="16" spans="1:13" ht="15.75" customHeight="1">
      <c r="A16" s="47">
        <v>1976</v>
      </c>
      <c r="B16" s="251">
        <v>306180.67599999998</v>
      </c>
      <c r="C16" s="254">
        <v>19226.047999999999</v>
      </c>
      <c r="D16" s="254"/>
      <c r="E16" s="50">
        <v>145719.37599999999</v>
      </c>
      <c r="F16" s="50">
        <v>70309.891999999993</v>
      </c>
      <c r="G16" s="309">
        <v>2930.8</v>
      </c>
      <c r="H16" s="248">
        <v>65474.072</v>
      </c>
      <c r="I16" s="254">
        <v>2520.4536000000003</v>
      </c>
      <c r="J16" s="494"/>
      <c r="K16" s="141"/>
      <c r="M16" s="196"/>
    </row>
    <row r="17" spans="1:13" ht="15.75" customHeight="1">
      <c r="A17" s="47">
        <v>1977</v>
      </c>
      <c r="B17" s="251">
        <v>304891.12400000001</v>
      </c>
      <c r="C17" s="254">
        <v>18141.651999999998</v>
      </c>
      <c r="D17" s="254"/>
      <c r="E17" s="50">
        <v>143843.66399999999</v>
      </c>
      <c r="F17" s="50">
        <v>71745.983999999997</v>
      </c>
      <c r="G17" s="309">
        <v>2491</v>
      </c>
      <c r="H17" s="248">
        <v>66206.771999999997</v>
      </c>
      <c r="I17" s="254">
        <v>2461</v>
      </c>
      <c r="J17" s="494"/>
      <c r="K17" s="141"/>
      <c r="M17" s="196"/>
    </row>
    <row r="18" spans="1:13" ht="15.75" customHeight="1">
      <c r="A18" s="47">
        <v>1978</v>
      </c>
      <c r="B18" s="251">
        <v>317757</v>
      </c>
      <c r="C18" s="254">
        <v>18171</v>
      </c>
      <c r="D18" s="254"/>
      <c r="E18" s="50">
        <v>145016</v>
      </c>
      <c r="F18" s="50">
        <v>80773</v>
      </c>
      <c r="G18" s="309">
        <v>2491</v>
      </c>
      <c r="H18" s="248">
        <v>68610</v>
      </c>
      <c r="I18" s="254">
        <v>2696</v>
      </c>
      <c r="J18" s="494"/>
      <c r="K18" s="141"/>
      <c r="M18" s="196"/>
    </row>
    <row r="19" spans="1:13" ht="15.75" customHeight="1">
      <c r="A19" s="47">
        <v>1979</v>
      </c>
      <c r="B19" s="251">
        <v>325837</v>
      </c>
      <c r="C19" s="254">
        <v>23125</v>
      </c>
      <c r="D19" s="254"/>
      <c r="E19" s="50">
        <v>139923</v>
      </c>
      <c r="F19" s="50">
        <v>85201</v>
      </c>
      <c r="G19" s="309">
        <v>2755</v>
      </c>
      <c r="H19" s="248">
        <v>72133</v>
      </c>
      <c r="I19" s="254">
        <v>2700</v>
      </c>
      <c r="J19" s="494"/>
      <c r="K19" s="141"/>
      <c r="M19" s="196"/>
    </row>
    <row r="20" spans="1:13" ht="15.75" customHeight="1">
      <c r="A20" s="61" t="s">
        <v>128</v>
      </c>
      <c r="B20" s="50"/>
      <c r="C20" s="50"/>
      <c r="D20" s="50"/>
      <c r="E20" s="50"/>
      <c r="F20" s="50"/>
      <c r="G20" s="50"/>
      <c r="H20" s="50"/>
      <c r="I20" s="248"/>
      <c r="J20" s="207"/>
      <c r="K20" s="141"/>
    </row>
    <row r="21" spans="1:13" ht="15.75" customHeight="1">
      <c r="A21" s="67" t="s">
        <v>217</v>
      </c>
      <c r="B21" s="50"/>
      <c r="C21" s="50"/>
      <c r="D21" s="50"/>
      <c r="E21" s="50"/>
      <c r="F21" s="50"/>
      <c r="G21" s="50"/>
      <c r="H21" s="50"/>
      <c r="I21" s="248"/>
      <c r="J21" s="207"/>
      <c r="K21" s="141"/>
    </row>
    <row r="22" spans="1:13" ht="15.75" customHeight="1">
      <c r="A22" s="67" t="s">
        <v>143</v>
      </c>
      <c r="B22" s="50"/>
      <c r="C22" s="50"/>
      <c r="D22" s="50"/>
      <c r="E22" s="50"/>
      <c r="F22" s="50"/>
      <c r="G22" s="50"/>
      <c r="H22" s="50"/>
      <c r="I22" s="248"/>
      <c r="J22" s="207"/>
      <c r="K22" s="141"/>
    </row>
    <row r="23" spans="1:13" ht="15.75" customHeight="1">
      <c r="A23" s="67" t="s">
        <v>451</v>
      </c>
      <c r="B23" s="50"/>
      <c r="C23" s="50"/>
      <c r="D23" s="50"/>
      <c r="E23" s="50"/>
      <c r="F23" s="50"/>
      <c r="G23" s="50"/>
      <c r="H23" s="50"/>
      <c r="I23" s="248"/>
      <c r="J23" s="207"/>
      <c r="K23" s="141"/>
    </row>
    <row r="24" spans="1:13" ht="15.75" customHeight="1">
      <c r="A24" s="347" t="s">
        <v>589</v>
      </c>
      <c r="B24" s="410"/>
      <c r="C24" s="410"/>
      <c r="D24" s="410"/>
      <c r="E24" s="226"/>
      <c r="F24" s="226"/>
      <c r="G24" s="226"/>
      <c r="H24" s="226"/>
      <c r="I24" s="226"/>
      <c r="J24" s="226"/>
      <c r="K24" s="141"/>
    </row>
    <row r="25" spans="1:13" ht="15.75" customHeight="1">
      <c r="K25" s="141"/>
    </row>
    <row r="26" spans="1:13" ht="15.75" customHeight="1">
      <c r="A26" s="285"/>
      <c r="B26" s="204"/>
      <c r="C26" s="209" t="s">
        <v>10</v>
      </c>
      <c r="D26" s="208"/>
      <c r="E26" s="208"/>
      <c r="F26" s="208"/>
      <c r="G26" s="317"/>
      <c r="H26" s="317"/>
      <c r="I26" s="208"/>
      <c r="J26" s="317"/>
      <c r="K26" s="141"/>
    </row>
    <row r="27" spans="1:13" ht="47.25" customHeight="1">
      <c r="A27" s="286"/>
      <c r="B27" s="203"/>
      <c r="C27" s="318" t="s">
        <v>4</v>
      </c>
      <c r="D27" s="252" t="s">
        <v>3</v>
      </c>
      <c r="E27" s="490" t="s">
        <v>540</v>
      </c>
      <c r="F27" s="489" t="s">
        <v>539</v>
      </c>
      <c r="G27" s="318" t="s">
        <v>541</v>
      </c>
      <c r="H27" s="261" t="s">
        <v>35</v>
      </c>
      <c r="I27" s="1236" t="s">
        <v>37</v>
      </c>
      <c r="J27" s="1237"/>
      <c r="K27" s="141"/>
    </row>
    <row r="28" spans="1:13" ht="15.75" customHeight="1">
      <c r="A28" s="287"/>
      <c r="B28" s="260" t="s">
        <v>16</v>
      </c>
      <c r="C28" s="213"/>
      <c r="D28" s="213"/>
      <c r="E28" s="213"/>
      <c r="F28" s="213"/>
      <c r="G28" s="213"/>
      <c r="H28" s="213"/>
      <c r="I28" s="213"/>
      <c r="J28" s="369"/>
      <c r="K28" s="141"/>
    </row>
    <row r="29" spans="1:13" ht="15">
      <c r="A29" s="47">
        <v>1980</v>
      </c>
      <c r="B29" s="251">
        <v>325613</v>
      </c>
      <c r="C29" s="254">
        <v>25510</v>
      </c>
      <c r="D29" s="254"/>
      <c r="E29" s="50">
        <v>131687</v>
      </c>
      <c r="F29" s="50">
        <v>90633</v>
      </c>
      <c r="G29" s="309">
        <v>3048</v>
      </c>
      <c r="H29" s="248">
        <v>72610</v>
      </c>
      <c r="I29" s="254">
        <v>2125</v>
      </c>
      <c r="J29" s="494"/>
      <c r="K29" s="141"/>
      <c r="M29" s="196"/>
    </row>
    <row r="30" spans="1:13" ht="15">
      <c r="A30" s="47">
        <v>1981</v>
      </c>
      <c r="B30" s="251">
        <v>303564</v>
      </c>
      <c r="C30" s="254">
        <v>26050</v>
      </c>
      <c r="D30" s="254"/>
      <c r="E30" s="50">
        <v>113840</v>
      </c>
      <c r="F30" s="50">
        <v>86776</v>
      </c>
      <c r="G30" s="309">
        <v>1846</v>
      </c>
      <c r="H30" s="248">
        <v>72392</v>
      </c>
      <c r="I30" s="254">
        <v>2660</v>
      </c>
      <c r="J30" s="494"/>
      <c r="K30" s="141"/>
      <c r="M30" s="196"/>
    </row>
    <row r="31" spans="1:13" ht="15">
      <c r="A31" s="47">
        <v>1982</v>
      </c>
      <c r="B31" s="251">
        <v>286989</v>
      </c>
      <c r="C31" s="254">
        <v>29720</v>
      </c>
      <c r="D31" s="254"/>
      <c r="E31" s="50">
        <v>98918</v>
      </c>
      <c r="F31" s="50">
        <v>82807</v>
      </c>
      <c r="G31" s="309">
        <v>1934</v>
      </c>
      <c r="H31" s="248">
        <v>71002</v>
      </c>
      <c r="I31" s="254">
        <v>2608</v>
      </c>
      <c r="J31" s="494"/>
      <c r="K31" s="141"/>
      <c r="M31" s="196"/>
    </row>
    <row r="32" spans="1:13" ht="15">
      <c r="A32" s="47">
        <v>1983</v>
      </c>
      <c r="B32" s="251">
        <v>280041</v>
      </c>
      <c r="C32" s="254">
        <v>31777</v>
      </c>
      <c r="D32" s="254"/>
      <c r="E32" s="50">
        <v>83365</v>
      </c>
      <c r="F32" s="50">
        <v>90296</v>
      </c>
      <c r="G32" s="309">
        <v>0</v>
      </c>
      <c r="H32" s="248">
        <v>72391</v>
      </c>
      <c r="I32" s="254">
        <v>2212</v>
      </c>
      <c r="J32" s="494"/>
      <c r="K32" s="141"/>
      <c r="M32" s="196"/>
    </row>
    <row r="33" spans="1:16" ht="15">
      <c r="A33" s="47">
        <v>1984</v>
      </c>
      <c r="B33" s="251">
        <v>296745</v>
      </c>
      <c r="C33" s="254">
        <v>39011</v>
      </c>
      <c r="D33" s="254"/>
      <c r="E33" s="50">
        <v>77096</v>
      </c>
      <c r="F33" s="50">
        <v>101515</v>
      </c>
      <c r="G33" s="309">
        <v>0</v>
      </c>
      <c r="H33" s="248">
        <v>76720</v>
      </c>
      <c r="I33" s="254">
        <v>2403</v>
      </c>
      <c r="J33" s="494"/>
      <c r="K33" s="141"/>
      <c r="M33" s="196"/>
    </row>
    <row r="34" spans="1:16" ht="15">
      <c r="A34" s="47">
        <v>1985</v>
      </c>
      <c r="B34" s="251">
        <v>294241</v>
      </c>
      <c r="C34" s="254">
        <v>38906</v>
      </c>
      <c r="D34" s="254"/>
      <c r="E34" s="50">
        <v>68327</v>
      </c>
      <c r="F34" s="50">
        <v>105211</v>
      </c>
      <c r="G34" s="309">
        <v>0</v>
      </c>
      <c r="H34" s="248">
        <v>79218</v>
      </c>
      <c r="I34" s="254">
        <v>2579</v>
      </c>
      <c r="J34" s="494"/>
      <c r="K34" s="141"/>
      <c r="M34" s="196"/>
    </row>
    <row r="35" spans="1:16" ht="15">
      <c r="A35" s="47">
        <v>1986</v>
      </c>
      <c r="B35" s="251">
        <v>296046</v>
      </c>
      <c r="C35" s="254">
        <v>29733</v>
      </c>
      <c r="D35" s="254"/>
      <c r="E35" s="50">
        <v>69460</v>
      </c>
      <c r="F35" s="50">
        <v>114527</v>
      </c>
      <c r="G35" s="309">
        <v>0</v>
      </c>
      <c r="H35" s="248">
        <v>80128</v>
      </c>
      <c r="I35" s="254">
        <v>2198</v>
      </c>
      <c r="J35" s="494"/>
      <c r="K35" s="141"/>
      <c r="M35" s="196"/>
    </row>
    <row r="36" spans="1:16" ht="15">
      <c r="A36" s="47">
        <v>1987</v>
      </c>
      <c r="B36" s="251">
        <v>289578</v>
      </c>
      <c r="C36" s="254">
        <v>28301</v>
      </c>
      <c r="D36" s="254"/>
      <c r="E36" s="50">
        <v>64807</v>
      </c>
      <c r="F36" s="50">
        <v>110972</v>
      </c>
      <c r="G36" s="309">
        <v>0</v>
      </c>
      <c r="H36" s="248">
        <v>81864</v>
      </c>
      <c r="I36" s="254">
        <v>3634</v>
      </c>
      <c r="J36" s="494"/>
      <c r="K36" s="141"/>
      <c r="M36" s="196"/>
    </row>
    <row r="37" spans="1:16" ht="15">
      <c r="A37" s="47">
        <v>1988</v>
      </c>
      <c r="B37" s="251">
        <v>289156</v>
      </c>
      <c r="C37" s="254">
        <v>29880</v>
      </c>
      <c r="D37" s="254"/>
      <c r="E37" s="50">
        <v>54381</v>
      </c>
      <c r="F37" s="50">
        <v>113910</v>
      </c>
      <c r="G37" s="309">
        <v>0</v>
      </c>
      <c r="H37" s="248">
        <v>87674</v>
      </c>
      <c r="I37" s="254">
        <v>3311</v>
      </c>
      <c r="J37" s="494"/>
      <c r="K37" s="141"/>
      <c r="M37" s="196"/>
    </row>
    <row r="38" spans="1:16" ht="15">
      <c r="A38" s="47">
        <v>1989</v>
      </c>
      <c r="B38" s="251">
        <v>305597</v>
      </c>
      <c r="C38" s="254">
        <v>33048</v>
      </c>
      <c r="D38" s="254"/>
      <c r="E38" s="50">
        <v>51326</v>
      </c>
      <c r="F38" s="50">
        <v>125276</v>
      </c>
      <c r="G38" s="309">
        <v>0</v>
      </c>
      <c r="H38" s="248">
        <v>92668</v>
      </c>
      <c r="I38" s="254">
        <v>3279</v>
      </c>
      <c r="J38" s="494"/>
      <c r="K38" s="141"/>
      <c r="M38" s="196"/>
    </row>
    <row r="39" spans="1:16" ht="15">
      <c r="A39" s="47">
        <v>1990</v>
      </c>
      <c r="B39" s="1029">
        <v>294649</v>
      </c>
      <c r="C39" s="1023">
        <v>20654</v>
      </c>
      <c r="D39" s="1023">
        <v>5325</v>
      </c>
      <c r="E39" s="1023">
        <v>56626</v>
      </c>
      <c r="F39" s="1023">
        <v>116408</v>
      </c>
      <c r="G39" s="1023">
        <v>0</v>
      </c>
      <c r="H39" s="1001">
        <v>92178</v>
      </c>
      <c r="I39" s="1234">
        <v>3458</v>
      </c>
      <c r="J39" s="1234"/>
      <c r="K39" s="141"/>
      <c r="M39" s="196"/>
      <c r="N39" s="1035"/>
    </row>
    <row r="40" spans="1:16" ht="15">
      <c r="A40" s="47">
        <v>1991</v>
      </c>
      <c r="B40" s="1029">
        <v>304535</v>
      </c>
      <c r="C40" s="1023">
        <v>17698</v>
      </c>
      <c r="D40" s="1023">
        <v>6187</v>
      </c>
      <c r="E40" s="1023">
        <v>61639</v>
      </c>
      <c r="F40" s="1023">
        <v>118947</v>
      </c>
      <c r="G40" s="1023">
        <v>0</v>
      </c>
      <c r="H40" s="1001">
        <v>95249</v>
      </c>
      <c r="I40" s="1234">
        <v>4815</v>
      </c>
      <c r="J40" s="1234"/>
      <c r="K40" s="141"/>
      <c r="M40" s="196"/>
      <c r="N40" s="1035"/>
    </row>
    <row r="41" spans="1:16" ht="15">
      <c r="A41" s="47">
        <v>1992</v>
      </c>
      <c r="B41" s="1029">
        <v>305356</v>
      </c>
      <c r="C41" s="1023">
        <v>19423</v>
      </c>
      <c r="D41" s="1023">
        <v>6147.0471889999999</v>
      </c>
      <c r="E41" s="1023">
        <v>58224</v>
      </c>
      <c r="F41" s="1023">
        <v>120709</v>
      </c>
      <c r="G41" s="1023">
        <v>767</v>
      </c>
      <c r="H41" s="1001">
        <v>95390</v>
      </c>
      <c r="I41" s="1234">
        <v>4696</v>
      </c>
      <c r="J41" s="1234"/>
      <c r="K41" s="141"/>
      <c r="M41" s="196"/>
      <c r="N41" s="1035"/>
    </row>
    <row r="42" spans="1:16" ht="15">
      <c r="A42" s="47">
        <v>1993</v>
      </c>
      <c r="B42" s="1029">
        <v>300031</v>
      </c>
      <c r="C42" s="1023">
        <v>17577</v>
      </c>
      <c r="D42" s="1023">
        <v>5599.4202000000005</v>
      </c>
      <c r="E42" s="1023">
        <v>55581</v>
      </c>
      <c r="F42" s="1023">
        <v>123673</v>
      </c>
      <c r="G42" s="1023">
        <v>483</v>
      </c>
      <c r="H42" s="1001">
        <v>91267</v>
      </c>
      <c r="I42" s="1234">
        <v>5850</v>
      </c>
      <c r="J42" s="1234"/>
      <c r="K42" s="141"/>
      <c r="M42" s="196"/>
      <c r="N42" s="1035"/>
    </row>
    <row r="43" spans="1:16" ht="15">
      <c r="A43" s="47">
        <v>1994</v>
      </c>
      <c r="B43" s="1062">
        <v>298237</v>
      </c>
      <c r="C43" s="1059">
        <v>18264</v>
      </c>
      <c r="D43" s="1059">
        <v>5646.4879999999994</v>
      </c>
      <c r="E43" s="1059">
        <v>53287</v>
      </c>
      <c r="F43" s="1023">
        <v>121497</v>
      </c>
      <c r="G43" s="1023">
        <v>365</v>
      </c>
      <c r="H43" s="1001">
        <v>92977</v>
      </c>
      <c r="I43" s="1234">
        <v>6204</v>
      </c>
      <c r="J43" s="1234"/>
      <c r="K43" s="141"/>
      <c r="M43" s="196"/>
      <c r="N43" s="1035"/>
    </row>
    <row r="44" spans="1:16" ht="15">
      <c r="A44" s="47">
        <v>1995</v>
      </c>
      <c r="B44" s="1062">
        <v>270504</v>
      </c>
      <c r="C44" s="1059">
        <v>18070</v>
      </c>
      <c r="D44" s="1059">
        <v>3240.7440000000001</v>
      </c>
      <c r="E44" s="1059">
        <v>52800</v>
      </c>
      <c r="F44" s="1023">
        <v>85622</v>
      </c>
      <c r="G44" s="1023">
        <v>6198</v>
      </c>
      <c r="H44" s="1001">
        <v>97819</v>
      </c>
      <c r="I44" s="1234">
        <v>6754</v>
      </c>
      <c r="J44" s="1234"/>
      <c r="K44" s="141"/>
      <c r="M44" s="196"/>
      <c r="N44" s="1035"/>
    </row>
    <row r="45" spans="1:16" ht="15">
      <c r="A45" s="47">
        <v>1996</v>
      </c>
      <c r="B45" s="1062">
        <v>265297</v>
      </c>
      <c r="C45" s="1059">
        <v>16673</v>
      </c>
      <c r="D45" s="1059">
        <v>3099.15</v>
      </c>
      <c r="E45" s="1059">
        <v>52295</v>
      </c>
      <c r="F45" s="1023">
        <v>88741</v>
      </c>
      <c r="G45" s="1023">
        <v>6207</v>
      </c>
      <c r="H45" s="1001">
        <v>91190</v>
      </c>
      <c r="I45" s="1234">
        <v>7092</v>
      </c>
      <c r="J45" s="1234"/>
      <c r="K45" s="141"/>
      <c r="M45" s="196"/>
      <c r="N45" s="1035"/>
    </row>
    <row r="46" spans="1:16" ht="15">
      <c r="A46" s="47">
        <v>1997</v>
      </c>
      <c r="B46" s="1062">
        <v>262261</v>
      </c>
      <c r="C46" s="1059">
        <v>17336</v>
      </c>
      <c r="D46" s="1059">
        <v>3122.8775692999998</v>
      </c>
      <c r="E46" s="1059">
        <v>44676</v>
      </c>
      <c r="F46" s="1023">
        <v>92583</v>
      </c>
      <c r="G46" s="1023">
        <v>5787</v>
      </c>
      <c r="H46" s="1001">
        <v>93004</v>
      </c>
      <c r="I46" s="1234">
        <v>5754</v>
      </c>
      <c r="J46" s="1234"/>
      <c r="K46" s="141"/>
      <c r="M46" s="196"/>
      <c r="N46" s="1035"/>
    </row>
    <row r="47" spans="1:16" ht="15">
      <c r="A47" s="47">
        <v>1998</v>
      </c>
      <c r="B47" s="1062">
        <v>264865.31306901725</v>
      </c>
      <c r="C47" s="1059">
        <v>16886.677486364999</v>
      </c>
      <c r="D47" s="1059">
        <v>2918.4817090000006</v>
      </c>
      <c r="E47" s="1059">
        <v>46997.583500539193</v>
      </c>
      <c r="F47" s="1023">
        <v>90794.184346113077</v>
      </c>
      <c r="G47" s="1023">
        <v>5820.48</v>
      </c>
      <c r="H47" s="1001">
        <v>95567.778432000006</v>
      </c>
      <c r="I47" s="1234">
        <v>5880.12</v>
      </c>
      <c r="J47" s="1234"/>
      <c r="K47" s="141"/>
      <c r="M47" s="196"/>
      <c r="N47" s="1035"/>
      <c r="P47" s="1068"/>
    </row>
    <row r="48" spans="1:16" ht="15">
      <c r="A48" s="47">
        <v>1999</v>
      </c>
      <c r="B48" s="1029">
        <v>261061.1313781935</v>
      </c>
      <c r="C48" s="1023">
        <v>14502.217507844416</v>
      </c>
      <c r="D48" s="1023">
        <v>2689.5347380000003</v>
      </c>
      <c r="E48" s="1023">
        <v>38761.582037</v>
      </c>
      <c r="F48" s="1023">
        <v>96731.608446529353</v>
      </c>
      <c r="G48" s="1023">
        <v>5820.48</v>
      </c>
      <c r="H48" s="1001">
        <v>96499.204848000008</v>
      </c>
      <c r="I48" s="1234">
        <v>6056.44</v>
      </c>
      <c r="J48" s="1234"/>
      <c r="K48" s="141"/>
      <c r="M48" s="196"/>
      <c r="N48" s="1035"/>
      <c r="P48" s="1068"/>
    </row>
    <row r="49" spans="1:14" ht="15.75" customHeight="1">
      <c r="A49" s="61" t="s">
        <v>128</v>
      </c>
      <c r="B49" s="251"/>
      <c r="C49" s="50"/>
      <c r="D49" s="50"/>
      <c r="E49" s="50"/>
      <c r="F49" s="50"/>
      <c r="G49" s="50"/>
      <c r="H49" s="248"/>
      <c r="I49" s="248"/>
      <c r="J49" s="248"/>
      <c r="K49" s="141"/>
      <c r="M49" s="196"/>
    </row>
    <row r="50" spans="1:14" ht="15.75" customHeight="1">
      <c r="A50" s="67" t="s">
        <v>384</v>
      </c>
      <c r="B50" s="251"/>
      <c r="C50" s="50"/>
      <c r="D50" s="50"/>
      <c r="E50" s="50"/>
      <c r="F50" s="50"/>
      <c r="G50" s="50"/>
      <c r="H50" s="248"/>
      <c r="I50" s="248"/>
      <c r="J50" s="248"/>
      <c r="K50" s="141"/>
      <c r="M50" s="196"/>
    </row>
    <row r="51" spans="1:14" s="830" customFormat="1" ht="15.75" customHeight="1">
      <c r="A51" s="67" t="s">
        <v>542</v>
      </c>
      <c r="B51" s="832"/>
      <c r="C51" s="829"/>
      <c r="D51" s="829"/>
      <c r="E51" s="829"/>
      <c r="F51" s="829"/>
      <c r="G51" s="829"/>
      <c r="H51" s="831"/>
      <c r="I51" s="831"/>
      <c r="J51" s="831"/>
      <c r="K51" s="141"/>
      <c r="M51" s="196"/>
    </row>
    <row r="52" spans="1:14" s="830" customFormat="1" ht="15.75" customHeight="1">
      <c r="A52" s="835" t="s">
        <v>543</v>
      </c>
      <c r="B52" s="832"/>
      <c r="C52" s="829"/>
      <c r="D52" s="829"/>
      <c r="E52" s="829"/>
      <c r="F52" s="829"/>
      <c r="G52" s="829"/>
      <c r="H52" s="831"/>
      <c r="I52" s="831"/>
      <c r="J52" s="831"/>
      <c r="K52" s="141"/>
      <c r="M52" s="196"/>
    </row>
    <row r="53" spans="1:14" ht="15.75" customHeight="1">
      <c r="A53" s="835" t="s">
        <v>544</v>
      </c>
      <c r="B53" s="251"/>
      <c r="C53" s="50"/>
      <c r="D53" s="50"/>
      <c r="E53" s="50"/>
      <c r="F53" s="50"/>
      <c r="G53" s="50"/>
      <c r="H53" s="248"/>
      <c r="I53" s="248"/>
      <c r="J53" s="248"/>
      <c r="K53" s="141"/>
      <c r="M53" s="196"/>
    </row>
    <row r="54" spans="1:14" ht="15.75" customHeight="1">
      <c r="A54" s="347" t="s">
        <v>589</v>
      </c>
      <c r="B54" s="410"/>
      <c r="C54" s="410"/>
      <c r="D54" s="410"/>
      <c r="E54" s="226"/>
      <c r="F54" s="226"/>
      <c r="G54" s="226"/>
      <c r="H54" s="226"/>
      <c r="I54" s="226"/>
      <c r="J54" s="458"/>
      <c r="K54" s="141"/>
      <c r="M54" s="196"/>
    </row>
    <row r="55" spans="1:14" ht="15.75" customHeight="1">
      <c r="J55" s="458"/>
      <c r="K55" s="141"/>
      <c r="M55" s="196"/>
    </row>
    <row r="56" spans="1:14" ht="15.75" customHeight="1">
      <c r="A56" s="285"/>
      <c r="B56" s="204"/>
      <c r="C56" s="209" t="s">
        <v>10</v>
      </c>
      <c r="D56" s="208"/>
      <c r="E56" s="208"/>
      <c r="F56" s="208"/>
      <c r="G56" s="317"/>
      <c r="H56" s="317"/>
      <c r="I56" s="208"/>
      <c r="J56" s="208"/>
      <c r="K56" s="141"/>
      <c r="M56" s="196"/>
    </row>
    <row r="57" spans="1:14" ht="47.25" customHeight="1">
      <c r="A57" s="286"/>
      <c r="B57" s="203"/>
      <c r="C57" s="318" t="s">
        <v>4</v>
      </c>
      <c r="D57" s="252" t="s">
        <v>3</v>
      </c>
      <c r="E57" s="580" t="s">
        <v>540</v>
      </c>
      <c r="F57" s="579" t="s">
        <v>2</v>
      </c>
      <c r="G57" s="318" t="s">
        <v>1</v>
      </c>
      <c r="H57" s="261" t="s">
        <v>35</v>
      </c>
      <c r="I57" s="579" t="s">
        <v>37</v>
      </c>
      <c r="J57" s="579" t="s">
        <v>19</v>
      </c>
      <c r="K57" s="141"/>
      <c r="M57" s="196"/>
    </row>
    <row r="58" spans="1:14" ht="15.75" customHeight="1">
      <c r="A58" s="287"/>
      <c r="B58" s="260" t="s">
        <v>16</v>
      </c>
      <c r="C58" s="213"/>
      <c r="D58" s="213"/>
      <c r="E58" s="213"/>
      <c r="F58" s="213"/>
      <c r="G58" s="213"/>
      <c r="H58" s="213"/>
      <c r="I58" s="213"/>
      <c r="J58" s="213"/>
      <c r="K58" s="141"/>
      <c r="M58" s="196"/>
    </row>
    <row r="59" spans="1:14" ht="15.75" customHeight="1">
      <c r="A59" s="47">
        <v>2000</v>
      </c>
      <c r="B59" s="251">
        <v>271660.70665375877</v>
      </c>
      <c r="C59" s="50">
        <v>18198.815069411547</v>
      </c>
      <c r="D59" s="50">
        <v>2450.27768293075</v>
      </c>
      <c r="E59" s="50">
        <v>36351.298081999994</v>
      </c>
      <c r="F59" s="50">
        <v>99563.261899416466</v>
      </c>
      <c r="G59" s="50">
        <v>5888.16</v>
      </c>
      <c r="H59" s="248">
        <v>102938.89391999999</v>
      </c>
      <c r="I59" s="248">
        <v>6270</v>
      </c>
      <c r="J59" s="248">
        <v>0</v>
      </c>
      <c r="M59" s="196"/>
      <c r="N59" s="1035"/>
    </row>
    <row r="60" spans="1:14" ht="15.75" customHeight="1">
      <c r="A60" s="47">
        <v>2001</v>
      </c>
      <c r="B60" s="251">
        <v>264135.74318772869</v>
      </c>
      <c r="C60" s="50">
        <v>15822.622214916073</v>
      </c>
      <c r="D60" s="50">
        <v>2239.6967079617102</v>
      </c>
      <c r="E60" s="50">
        <v>37696.612000000001</v>
      </c>
      <c r="F60" s="50">
        <v>93324.93527245408</v>
      </c>
      <c r="G60" s="50">
        <v>5888.16</v>
      </c>
      <c r="H60" s="248">
        <v>102382.61623200001</v>
      </c>
      <c r="I60" s="248">
        <v>6781.1</v>
      </c>
      <c r="J60" s="248">
        <v>0</v>
      </c>
      <c r="M60" s="196"/>
      <c r="N60" s="1035"/>
    </row>
    <row r="61" spans="1:14" ht="15.75" customHeight="1">
      <c r="A61" s="47">
        <v>2002</v>
      </c>
      <c r="B61" s="251">
        <v>254477.09905111374</v>
      </c>
      <c r="C61" s="50">
        <v>14369.828352643075</v>
      </c>
      <c r="D61" s="50">
        <v>1971.0803960000001</v>
      </c>
      <c r="E61" s="50">
        <v>31582.837533000002</v>
      </c>
      <c r="F61" s="50">
        <v>92609.003121503367</v>
      </c>
      <c r="G61" s="50">
        <v>5888.16</v>
      </c>
      <c r="H61" s="248">
        <v>101159.18884800002</v>
      </c>
      <c r="I61" s="248">
        <v>6897</v>
      </c>
      <c r="J61" s="547">
        <v>0</v>
      </c>
      <c r="M61" s="196"/>
      <c r="N61" s="1035"/>
    </row>
    <row r="62" spans="1:14" ht="15.75" customHeight="1">
      <c r="A62" s="47">
        <v>2003</v>
      </c>
      <c r="B62" s="1029">
        <v>270856.04438600637</v>
      </c>
      <c r="C62" s="1023">
        <v>11212.974</v>
      </c>
      <c r="D62" s="1023">
        <v>1613.6015399999999</v>
      </c>
      <c r="E62" s="1023">
        <v>35054.495999999999</v>
      </c>
      <c r="F62" s="1023">
        <v>95400.891186006367</v>
      </c>
      <c r="G62" s="1023">
        <v>10038.772999999999</v>
      </c>
      <c r="H62" s="1001">
        <v>107179.56719999999</v>
      </c>
      <c r="I62" s="1001">
        <v>10355.741</v>
      </c>
      <c r="J62" s="1001">
        <v>0</v>
      </c>
      <c r="M62" s="196"/>
      <c r="N62" s="1035"/>
    </row>
    <row r="63" spans="1:14" ht="15.75" customHeight="1">
      <c r="A63" s="47">
        <v>2004</v>
      </c>
      <c r="B63" s="251">
        <v>288841.25555098715</v>
      </c>
      <c r="C63" s="50">
        <v>10070.647317000001</v>
      </c>
      <c r="D63" s="50">
        <v>2397.9844458000002</v>
      </c>
      <c r="E63" s="50">
        <v>31140.627244999996</v>
      </c>
      <c r="F63" s="50">
        <v>104553.34758898716</v>
      </c>
      <c r="G63" s="50">
        <v>13727.81</v>
      </c>
      <c r="H63" s="248">
        <v>111321.2844</v>
      </c>
      <c r="I63" s="248">
        <v>11106.57</v>
      </c>
      <c r="J63" s="248">
        <v>4522.9849999999997</v>
      </c>
      <c r="M63" s="196"/>
      <c r="N63" s="1035"/>
    </row>
    <row r="64" spans="1:14" ht="15.75" customHeight="1">
      <c r="A64" s="47">
        <v>2005</v>
      </c>
      <c r="B64" s="251">
        <v>288608.52517065022</v>
      </c>
      <c r="C64" s="50">
        <v>6383.4914422063393</v>
      </c>
      <c r="D64" s="50">
        <v>2946.1418000000003</v>
      </c>
      <c r="E64" s="50">
        <v>26284.296544989331</v>
      </c>
      <c r="F64" s="50">
        <v>100575.88939115634</v>
      </c>
      <c r="G64" s="50">
        <v>18781.865320298151</v>
      </c>
      <c r="H64" s="248">
        <v>115954.47853200002</v>
      </c>
      <c r="I64" s="248">
        <v>12972.328660000001</v>
      </c>
      <c r="J64" s="248">
        <v>4710.0334799999991</v>
      </c>
      <c r="M64" s="196"/>
      <c r="N64" s="1035"/>
    </row>
    <row r="65" spans="1:14" ht="15.75" customHeight="1">
      <c r="A65" s="47">
        <v>2006</v>
      </c>
      <c r="B65" s="251">
        <v>295530.7978282292</v>
      </c>
      <c r="C65" s="50">
        <v>9161.9378575923965</v>
      </c>
      <c r="D65" s="50">
        <v>2888.9913200000001</v>
      </c>
      <c r="E65" s="50">
        <v>34722.117825141933</v>
      </c>
      <c r="F65" s="50">
        <v>96614.930204201373</v>
      </c>
      <c r="G65" s="50">
        <v>16592.400155293519</v>
      </c>
      <c r="H65" s="248">
        <v>117014.33127600001</v>
      </c>
      <c r="I65" s="248">
        <v>13445.516880000001</v>
      </c>
      <c r="J65" s="248">
        <v>5090.5723099999996</v>
      </c>
      <c r="M65" s="196"/>
      <c r="N65" s="1035"/>
    </row>
    <row r="66" spans="1:14" ht="15.75" customHeight="1">
      <c r="A66" s="47">
        <v>2007</v>
      </c>
      <c r="B66" s="251">
        <v>308838.41175656096</v>
      </c>
      <c r="C66" s="50">
        <v>10172.9440069579</v>
      </c>
      <c r="D66" s="50">
        <v>3759.9047099999998</v>
      </c>
      <c r="E66" s="50">
        <v>32451.823211595525</v>
      </c>
      <c r="F66" s="50">
        <v>102832.22415648215</v>
      </c>
      <c r="G66" s="50">
        <v>22182.83954331126</v>
      </c>
      <c r="H66" s="248">
        <v>119128.4451</v>
      </c>
      <c r="I66" s="248">
        <v>12101.65482</v>
      </c>
      <c r="J66" s="248">
        <v>6208.8127282141768</v>
      </c>
      <c r="M66" s="196"/>
      <c r="N66" s="1035"/>
    </row>
    <row r="67" spans="1:14" ht="15.75" customHeight="1">
      <c r="A67" s="47">
        <v>2008</v>
      </c>
      <c r="B67" s="251">
        <v>291845.42627310369</v>
      </c>
      <c r="C67" s="50">
        <v>11376.912789624297</v>
      </c>
      <c r="D67" s="50">
        <v>3241.3805500000003</v>
      </c>
      <c r="E67" s="50">
        <v>26581.683325973849</v>
      </c>
      <c r="F67" s="50">
        <v>96863.404997630467</v>
      </c>
      <c r="G67" s="50">
        <v>11874.217157875071</v>
      </c>
      <c r="H67" s="248">
        <v>123833.296764</v>
      </c>
      <c r="I67" s="248">
        <v>10818.083680000002</v>
      </c>
      <c r="J67" s="248">
        <v>7256.2806920000012</v>
      </c>
      <c r="M67" s="196"/>
      <c r="N67" s="1035"/>
    </row>
    <row r="68" spans="1:14" ht="15.75" customHeight="1">
      <c r="A68" s="47">
        <v>2009</v>
      </c>
      <c r="B68" s="251">
        <v>273461.71470349823</v>
      </c>
      <c r="C68" s="50">
        <v>9773.6185356112073</v>
      </c>
      <c r="D68" s="50">
        <v>2237.5615150000003</v>
      </c>
      <c r="E68" s="50">
        <v>20783.327926102298</v>
      </c>
      <c r="F68" s="50">
        <v>92458.545880585589</v>
      </c>
      <c r="G68" s="50">
        <v>12365.722079237967</v>
      </c>
      <c r="H68" s="248">
        <v>115674.86764799998</v>
      </c>
      <c r="I68" s="248">
        <v>10607.108749999999</v>
      </c>
      <c r="J68" s="248">
        <v>9560.9623689611763</v>
      </c>
      <c r="M68" s="196"/>
      <c r="N68" s="1035"/>
    </row>
    <row r="69" spans="1:14" ht="15.75" customHeight="1">
      <c r="A69" s="47">
        <v>2010</v>
      </c>
      <c r="B69" s="251">
        <v>312384.32441718591</v>
      </c>
      <c r="C69" s="642">
        <v>9778.4820435077581</v>
      </c>
      <c r="D69" s="642">
        <v>4656.6798120000003</v>
      </c>
      <c r="E69" s="642">
        <v>27047.883943733363</v>
      </c>
      <c r="F69" s="642">
        <v>105321.98467435209</v>
      </c>
      <c r="G69" s="642">
        <v>20992.482695357161</v>
      </c>
      <c r="H69" s="646">
        <v>121173.75079199998</v>
      </c>
      <c r="I69" s="646">
        <v>14745.575560000001</v>
      </c>
      <c r="J69" s="646">
        <v>8667.1975612355145</v>
      </c>
      <c r="M69" s="196"/>
      <c r="N69" s="1035"/>
    </row>
    <row r="70" spans="1:14" ht="15.75" customHeight="1">
      <c r="A70" s="47">
        <v>2011</v>
      </c>
      <c r="B70" s="623">
        <v>321875.6071469083</v>
      </c>
      <c r="C70" s="642">
        <v>10910.142317362785</v>
      </c>
      <c r="D70" s="642">
        <v>5541.3884380000009</v>
      </c>
      <c r="E70" s="642">
        <v>22101.920802442251</v>
      </c>
      <c r="F70" s="642">
        <v>108677.55889102649</v>
      </c>
      <c r="G70" s="642">
        <v>27182.89537743383</v>
      </c>
      <c r="H70" s="642">
        <v>124275.18211199999</v>
      </c>
      <c r="I70" s="642">
        <v>14768.386390000005</v>
      </c>
      <c r="J70" s="646">
        <v>8417.7689986429523</v>
      </c>
      <c r="M70" s="196"/>
      <c r="N70" s="1035"/>
    </row>
    <row r="71" spans="1:14" ht="15.75" customHeight="1">
      <c r="A71" s="249">
        <v>2012</v>
      </c>
      <c r="B71" s="623">
        <v>325027.02915807534</v>
      </c>
      <c r="C71" s="642">
        <v>10266.240749062339</v>
      </c>
      <c r="D71" s="642">
        <v>5195.3642739999996</v>
      </c>
      <c r="E71" s="642">
        <v>19540.51099563434</v>
      </c>
      <c r="F71" s="642">
        <v>109089.78430419436</v>
      </c>
      <c r="G71" s="642">
        <v>32009.539267173477</v>
      </c>
      <c r="H71" s="642">
        <v>120019.266756</v>
      </c>
      <c r="I71" s="642">
        <v>15932.1916</v>
      </c>
      <c r="J71" s="646">
        <v>12974.131212010696</v>
      </c>
      <c r="M71" s="196"/>
      <c r="N71" s="1035"/>
    </row>
    <row r="72" spans="1:14" ht="15.75" customHeight="1">
      <c r="A72" s="622">
        <v>2013</v>
      </c>
      <c r="B72" s="623">
        <v>319147.67214111239</v>
      </c>
      <c r="C72" s="642">
        <v>8736.7100356079955</v>
      </c>
      <c r="D72" s="642">
        <v>5443.6401739999992</v>
      </c>
      <c r="E72" s="642">
        <v>13824.291615011922</v>
      </c>
      <c r="F72" s="642">
        <v>111038.81898470953</v>
      </c>
      <c r="G72" s="642">
        <v>25124.136870810202</v>
      </c>
      <c r="H72" s="642">
        <v>119798.62959600001</v>
      </c>
      <c r="I72" s="642">
        <v>19092.163659999998</v>
      </c>
      <c r="J72" s="646">
        <v>16089.307049972662</v>
      </c>
      <c r="M72" s="196"/>
      <c r="N72" s="1035"/>
    </row>
    <row r="73" spans="1:14" ht="15.75" customHeight="1">
      <c r="A73" s="622">
        <v>2014</v>
      </c>
      <c r="B73" s="976">
        <v>309304.81029289268</v>
      </c>
      <c r="C73" s="972">
        <v>9209.7885800000004</v>
      </c>
      <c r="D73" s="972">
        <v>5168.5087709999998</v>
      </c>
      <c r="E73" s="972">
        <v>12441.951947784606</v>
      </c>
      <c r="F73" s="972">
        <v>107477.29251999999</v>
      </c>
      <c r="G73" s="972">
        <v>24923.413785708093</v>
      </c>
      <c r="H73" s="972">
        <v>119883.01974840001</v>
      </c>
      <c r="I73" s="972">
        <v>13159.952329999998</v>
      </c>
      <c r="J73" s="974">
        <v>17040.882610000001</v>
      </c>
      <c r="M73" s="196"/>
      <c r="N73" s="1035"/>
    </row>
    <row r="74" spans="1:14" s="669" customFormat="1" ht="15.75" customHeight="1">
      <c r="A74" s="671">
        <v>2015</v>
      </c>
      <c r="B74" s="1029">
        <v>302682.30363883066</v>
      </c>
      <c r="C74" s="1023">
        <v>8341.4704679999995</v>
      </c>
      <c r="D74" s="1023">
        <v>4930.539006</v>
      </c>
      <c r="E74" s="1023">
        <v>12596.392747712714</v>
      </c>
      <c r="F74" s="1023">
        <v>107088.18871</v>
      </c>
      <c r="G74" s="1023">
        <v>20576.189625518018</v>
      </c>
      <c r="H74" s="1023">
        <v>121619.34290159999</v>
      </c>
      <c r="I74" s="1023">
        <v>11403.56552</v>
      </c>
      <c r="J74" s="1001">
        <v>16126.614659999999</v>
      </c>
      <c r="M74" s="196"/>
      <c r="N74" s="1035"/>
    </row>
    <row r="75" spans="1:14" s="701" customFormat="1" ht="15.75" customHeight="1">
      <c r="A75" s="704">
        <v>2016</v>
      </c>
      <c r="B75" s="1029">
        <v>313115.57127193676</v>
      </c>
      <c r="C75" s="1023">
        <v>7454.89948</v>
      </c>
      <c r="D75" s="1023">
        <v>6233.6082880000004</v>
      </c>
      <c r="E75" s="1023">
        <v>13481.950481208954</v>
      </c>
      <c r="F75" s="1023">
        <v>111807.83642000001</v>
      </c>
      <c r="G75" s="1023">
        <v>21789.268591127828</v>
      </c>
      <c r="H75" s="1023">
        <v>122620.86992160001</v>
      </c>
      <c r="I75" s="1023">
        <v>12693.671330000001</v>
      </c>
      <c r="J75" s="1001">
        <v>17033.466759999999</v>
      </c>
      <c r="M75" s="196"/>
      <c r="N75" s="1035"/>
    </row>
    <row r="76" spans="1:14" s="782" customFormat="1" ht="15.75" customHeight="1">
      <c r="A76" s="784">
        <v>2017</v>
      </c>
      <c r="B76" s="1029">
        <v>316572.19707816397</v>
      </c>
      <c r="C76" s="1023">
        <v>7580.6100699999997</v>
      </c>
      <c r="D76" s="1023">
        <v>7075.7331235400006</v>
      </c>
      <c r="E76" s="1023">
        <v>12150.688684050434</v>
      </c>
      <c r="F76" s="1023">
        <v>115741.21028999997</v>
      </c>
      <c r="G76" s="1023">
        <v>21423.145570773573</v>
      </c>
      <c r="H76" s="1023">
        <v>123332.79949559999</v>
      </c>
      <c r="I76" s="1023">
        <v>12640.367360000002</v>
      </c>
      <c r="J76" s="1001">
        <v>16627.642489999998</v>
      </c>
      <c r="M76" s="196"/>
      <c r="N76" s="1035"/>
    </row>
    <row r="77" spans="1:14" s="973" customFormat="1" ht="15.75" customHeight="1">
      <c r="A77" s="975">
        <v>2018</v>
      </c>
      <c r="B77" s="1023">
        <v>324900.41660471912</v>
      </c>
      <c r="C77" s="1023">
        <v>7667.8340000000007</v>
      </c>
      <c r="D77" s="1023">
        <v>7052.1181478574217</v>
      </c>
      <c r="E77" s="1023">
        <v>12176.325805645498</v>
      </c>
      <c r="F77" s="1023">
        <v>109796.95500000002</v>
      </c>
      <c r="G77" s="1023">
        <v>21443.694623216212</v>
      </c>
      <c r="H77" s="1023">
        <v>125584.98652799999</v>
      </c>
      <c r="I77" s="1023">
        <v>17542.772999999997</v>
      </c>
      <c r="J77" s="1001">
        <v>23635.729499999998</v>
      </c>
      <c r="M77" s="196"/>
      <c r="N77" s="1035"/>
    </row>
    <row r="78" spans="1:14" ht="15.75" customHeight="1">
      <c r="A78" s="61" t="s">
        <v>128</v>
      </c>
      <c r="B78" s="243"/>
      <c r="C78" s="243"/>
      <c r="D78" s="243"/>
      <c r="E78" s="243"/>
      <c r="F78" s="537"/>
      <c r="G78" s="537"/>
      <c r="H78" s="537"/>
      <c r="I78" s="537"/>
      <c r="J78" s="537"/>
      <c r="M78" s="196"/>
    </row>
    <row r="79" spans="1:14" ht="15.75" customHeight="1">
      <c r="A79" s="67" t="s">
        <v>217</v>
      </c>
      <c r="B79" s="243"/>
      <c r="C79" s="243"/>
      <c r="D79" s="243"/>
      <c r="E79" s="243"/>
    </row>
    <row r="80" spans="1:14" s="836" customFormat="1" ht="15.75" customHeight="1">
      <c r="A80" s="835" t="s">
        <v>545</v>
      </c>
      <c r="B80" s="837"/>
      <c r="C80" s="837"/>
      <c r="D80" s="837"/>
      <c r="E80" s="837"/>
    </row>
  </sheetData>
  <mergeCells count="11">
    <mergeCell ref="I27:J27"/>
    <mergeCell ref="I47:J47"/>
    <mergeCell ref="I48:J48"/>
    <mergeCell ref="I39:J39"/>
    <mergeCell ref="I40:J40"/>
    <mergeCell ref="I41:J41"/>
    <mergeCell ref="I42:J42"/>
    <mergeCell ref="I43:J43"/>
    <mergeCell ref="I44:J44"/>
    <mergeCell ref="I45:J45"/>
    <mergeCell ref="I46:J46"/>
  </mergeCells>
  <conditionalFormatting sqref="A1:GR26 A49:GR1008 A28:GR38 A27:I27 K27:GR27 K39:GR46 A39:A48 K47:O48 Q47:GR48">
    <cfRule type="cellIs" dxfId="346" priority="6" stopIfTrue="1" operator="equal">
      <formula>0</formula>
    </cfRule>
  </conditionalFormatting>
  <conditionalFormatting sqref="B48:I48">
    <cfRule type="cellIs" dxfId="345" priority="5" stopIfTrue="1" operator="equal">
      <formula>0</formula>
    </cfRule>
  </conditionalFormatting>
  <conditionalFormatting sqref="B47:I47">
    <cfRule type="cellIs" dxfId="344" priority="4" stopIfTrue="1" operator="equal">
      <formula>0</formula>
    </cfRule>
  </conditionalFormatting>
  <conditionalFormatting sqref="B39:I46">
    <cfRule type="cellIs" dxfId="343" priority="3" stopIfTrue="1" operator="equal">
      <formula>0</formula>
    </cfRule>
  </conditionalFormatting>
  <conditionalFormatting sqref="P47">
    <cfRule type="cellIs" dxfId="342" priority="2" stopIfTrue="1" operator="equal">
      <formula>0</formula>
    </cfRule>
  </conditionalFormatting>
  <conditionalFormatting sqref="P48">
    <cfRule type="cellIs" dxfId="341"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3" max="10" man="1"/>
    <brk id="53"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1">
    <tabColor rgb="FFEDF082"/>
  </sheetPr>
  <dimension ref="A1:M91"/>
  <sheetViews>
    <sheetView view="pageBreakPreview" zoomScaleNormal="70" zoomScaleSheetLayoutView="100" workbookViewId="0"/>
  </sheetViews>
  <sheetFormatPr baseColWidth="10" defaultColWidth="9.85546875" defaultRowHeight="15.75" customHeight="1"/>
  <cols>
    <col min="1" max="1" width="7.140625" style="225" customWidth="1"/>
    <col min="2" max="9" width="14.28515625" style="225" customWidth="1"/>
    <col min="10" max="10" width="7.140625" style="225" customWidth="1"/>
    <col min="11" max="12" width="9.85546875" style="225"/>
    <col min="13" max="13" width="16.5703125" style="225" bestFit="1" customWidth="1"/>
    <col min="14" max="16384" width="9.85546875" style="225"/>
  </cols>
  <sheetData>
    <row r="1" spans="1:12" ht="15.75" customHeight="1">
      <c r="A1" s="347" t="s">
        <v>577</v>
      </c>
      <c r="B1" s="410"/>
      <c r="C1" s="410"/>
      <c r="D1" s="410"/>
      <c r="E1" s="226"/>
      <c r="F1" s="226"/>
      <c r="G1" s="226"/>
      <c r="H1" s="226"/>
      <c r="I1" s="226"/>
      <c r="J1" s="226"/>
    </row>
    <row r="2" spans="1:12" ht="15.75" customHeight="1">
      <c r="J2" s="206"/>
      <c r="K2" s="206"/>
    </row>
    <row r="3" spans="1:12" ht="15.75" customHeight="1">
      <c r="A3" s="285"/>
      <c r="B3" s="204"/>
      <c r="C3" s="209" t="s">
        <v>10</v>
      </c>
      <c r="D3" s="208"/>
      <c r="E3" s="208"/>
      <c r="F3" s="208"/>
      <c r="G3" s="208"/>
      <c r="H3" s="208"/>
      <c r="I3" s="208"/>
      <c r="J3" s="486"/>
      <c r="K3" s="486"/>
    </row>
    <row r="4" spans="1:12" ht="47.25" customHeight="1">
      <c r="A4" s="286"/>
      <c r="B4" s="203"/>
      <c r="C4" s="451" t="s">
        <v>4</v>
      </c>
      <c r="D4" s="451" t="s">
        <v>3</v>
      </c>
      <c r="E4" s="451" t="s">
        <v>203</v>
      </c>
      <c r="F4" s="451" t="s">
        <v>214</v>
      </c>
      <c r="G4" s="451" t="s">
        <v>19</v>
      </c>
      <c r="H4" s="489" t="s">
        <v>35</v>
      </c>
      <c r="I4" s="489" t="s">
        <v>37</v>
      </c>
      <c r="J4" s="486"/>
      <c r="K4" s="486"/>
    </row>
    <row r="5" spans="1:12" ht="15.75" customHeight="1">
      <c r="A5" s="287"/>
      <c r="B5" s="288" t="s">
        <v>16</v>
      </c>
      <c r="C5" s="289"/>
      <c r="D5" s="289"/>
      <c r="E5" s="289"/>
      <c r="F5" s="289"/>
      <c r="G5" s="289"/>
      <c r="H5" s="289"/>
      <c r="I5" s="289"/>
      <c r="J5" s="486"/>
      <c r="K5" s="486"/>
    </row>
    <row r="6" spans="1:12" ht="15.75" customHeight="1">
      <c r="A6" s="47">
        <v>1950</v>
      </c>
      <c r="B6" s="250">
        <v>66676</v>
      </c>
      <c r="C6" s="244">
        <v>26377</v>
      </c>
      <c r="D6" s="244">
        <v>32239</v>
      </c>
      <c r="E6" s="244">
        <v>235</v>
      </c>
      <c r="F6" s="246">
        <v>3048</v>
      </c>
      <c r="G6" s="245" t="s">
        <v>32</v>
      </c>
      <c r="H6" s="246">
        <v>4777</v>
      </c>
      <c r="I6" s="245" t="s">
        <v>32</v>
      </c>
      <c r="J6" s="486"/>
      <c r="K6" s="486"/>
      <c r="L6" s="196"/>
    </row>
    <row r="7" spans="1:12" ht="15.75" customHeight="1">
      <c r="A7" s="47">
        <v>1955</v>
      </c>
      <c r="B7" s="251">
        <v>151757</v>
      </c>
      <c r="C7" s="50">
        <v>36546</v>
      </c>
      <c r="D7" s="50">
        <v>47479</v>
      </c>
      <c r="E7" s="50">
        <v>6155</v>
      </c>
      <c r="F7" s="248">
        <v>3957</v>
      </c>
      <c r="G7" s="247" t="s">
        <v>32</v>
      </c>
      <c r="H7" s="248">
        <v>7620</v>
      </c>
      <c r="I7" s="247" t="s">
        <v>32</v>
      </c>
      <c r="J7" s="486"/>
      <c r="K7" s="486"/>
      <c r="L7" s="196"/>
    </row>
    <row r="8" spans="1:12" ht="15.75" customHeight="1">
      <c r="A8" s="47">
        <v>1960</v>
      </c>
      <c r="B8" s="251">
        <v>184025</v>
      </c>
      <c r="C8" s="50">
        <v>70603</v>
      </c>
      <c r="D8" s="50">
        <v>50117</v>
      </c>
      <c r="E8" s="50">
        <v>45428</v>
      </c>
      <c r="F8" s="50">
        <v>4894</v>
      </c>
      <c r="G8" s="247" t="s">
        <v>32</v>
      </c>
      <c r="H8" s="248">
        <v>12983</v>
      </c>
      <c r="I8" s="247" t="s">
        <v>32</v>
      </c>
      <c r="J8" s="486"/>
      <c r="K8" s="486"/>
      <c r="L8" s="196"/>
    </row>
    <row r="9" spans="1:12" ht="15.75" customHeight="1">
      <c r="A9" s="47">
        <v>1965</v>
      </c>
      <c r="B9" s="251">
        <v>287892</v>
      </c>
      <c r="C9" s="50">
        <v>51582</v>
      </c>
      <c r="D9" s="50">
        <v>42907</v>
      </c>
      <c r="E9" s="50">
        <v>158263</v>
      </c>
      <c r="F9" s="50">
        <v>11401</v>
      </c>
      <c r="G9" s="247" t="s">
        <v>32</v>
      </c>
      <c r="H9" s="248">
        <v>23739</v>
      </c>
      <c r="I9" s="247" t="s">
        <v>32</v>
      </c>
      <c r="J9" s="486"/>
      <c r="K9" s="486"/>
      <c r="L9" s="196"/>
    </row>
    <row r="10" spans="1:12" ht="15.75" customHeight="1">
      <c r="A10" s="47">
        <v>1966</v>
      </c>
      <c r="B10" s="251">
        <v>288302.79600000003</v>
      </c>
      <c r="C10" s="50">
        <v>40767.428</v>
      </c>
      <c r="D10" s="50">
        <v>35286.832000000002</v>
      </c>
      <c r="E10" s="50">
        <v>172917.2</v>
      </c>
      <c r="F10" s="50">
        <v>12954.136</v>
      </c>
      <c r="G10" s="247" t="s">
        <v>32</v>
      </c>
      <c r="H10" s="248">
        <v>26377.200000000001</v>
      </c>
      <c r="I10" s="247" t="s">
        <v>32</v>
      </c>
      <c r="J10" s="486"/>
      <c r="K10" s="486"/>
      <c r="L10" s="196"/>
    </row>
    <row r="11" spans="1:12" ht="15.75" customHeight="1">
      <c r="A11" s="47">
        <v>1967</v>
      </c>
      <c r="B11" s="251">
        <v>298912.29200000002</v>
      </c>
      <c r="C11" s="50">
        <v>43434.455999999998</v>
      </c>
      <c r="D11" s="50">
        <v>34231.743999999999</v>
      </c>
      <c r="E11" s="50">
        <v>177899.56</v>
      </c>
      <c r="F11" s="50">
        <v>14185.072</v>
      </c>
      <c r="G11" s="247" t="s">
        <v>32</v>
      </c>
      <c r="H11" s="248">
        <v>29161.46</v>
      </c>
      <c r="I11" s="247" t="s">
        <v>32</v>
      </c>
      <c r="J11" s="486"/>
      <c r="K11" s="486"/>
      <c r="L11" s="196"/>
    </row>
    <row r="12" spans="1:12" ht="15.75" customHeight="1">
      <c r="A12" s="47">
        <v>1968</v>
      </c>
      <c r="B12" s="251">
        <v>319486.50799999997</v>
      </c>
      <c r="C12" s="50">
        <v>35521.296000000002</v>
      </c>
      <c r="D12" s="50">
        <v>31066.48</v>
      </c>
      <c r="E12" s="50">
        <v>205156</v>
      </c>
      <c r="F12" s="50">
        <v>15503.932000000001</v>
      </c>
      <c r="G12" s="247" t="s">
        <v>32</v>
      </c>
      <c r="H12" s="248">
        <v>32238.799999999999</v>
      </c>
      <c r="I12" s="247" t="s">
        <v>32</v>
      </c>
      <c r="J12" s="486"/>
      <c r="K12" s="486"/>
      <c r="L12" s="196"/>
    </row>
    <row r="13" spans="1:12" ht="15.75" customHeight="1">
      <c r="A13" s="47">
        <v>1969</v>
      </c>
      <c r="B13" s="251">
        <v>356268.04799999995</v>
      </c>
      <c r="C13" s="50">
        <v>35755.760000000002</v>
      </c>
      <c r="D13" s="50">
        <v>30802.707999999999</v>
      </c>
      <c r="E13" s="50">
        <v>237394.8</v>
      </c>
      <c r="F13" s="50">
        <v>16852.099999999999</v>
      </c>
      <c r="G13" s="247" t="s">
        <v>32</v>
      </c>
      <c r="H13" s="248">
        <v>35462.68</v>
      </c>
      <c r="I13" s="247" t="s">
        <v>32</v>
      </c>
      <c r="J13" s="486"/>
      <c r="K13" s="486"/>
      <c r="L13" s="196"/>
    </row>
    <row r="14" spans="1:12" ht="15.75" customHeight="1">
      <c r="A14" s="47">
        <v>1970</v>
      </c>
      <c r="B14" s="251">
        <v>424108</v>
      </c>
      <c r="C14" s="50">
        <v>39390</v>
      </c>
      <c r="D14" s="50">
        <v>29367</v>
      </c>
      <c r="E14" s="50">
        <v>266761</v>
      </c>
      <c r="F14" s="50">
        <v>26106</v>
      </c>
      <c r="G14" s="50">
        <v>11723</v>
      </c>
      <c r="H14" s="248">
        <v>39624</v>
      </c>
      <c r="I14" s="50">
        <v>11137</v>
      </c>
      <c r="J14" s="486"/>
      <c r="K14" s="486"/>
      <c r="L14" s="196"/>
    </row>
    <row r="15" spans="1:12" ht="15.75" customHeight="1">
      <c r="A15" s="47">
        <v>1971</v>
      </c>
      <c r="B15" s="251">
        <v>412480.79200000002</v>
      </c>
      <c r="C15" s="50">
        <v>25410.036</v>
      </c>
      <c r="D15" s="50">
        <v>20984.527999999998</v>
      </c>
      <c r="E15" s="50">
        <v>283085.97200000001</v>
      </c>
      <c r="F15" s="50">
        <v>23475.707999999999</v>
      </c>
      <c r="G15" s="50">
        <v>4396.2</v>
      </c>
      <c r="H15" s="248">
        <v>44284.387999999999</v>
      </c>
      <c r="I15" s="50">
        <v>10843.96</v>
      </c>
      <c r="J15" s="486"/>
      <c r="K15" s="486"/>
      <c r="L15" s="196"/>
    </row>
    <row r="16" spans="1:12" ht="15.75" customHeight="1">
      <c r="A16" s="47">
        <v>1972</v>
      </c>
      <c r="B16" s="251">
        <v>462480.24</v>
      </c>
      <c r="C16" s="50">
        <v>22039.615999999998</v>
      </c>
      <c r="D16" s="50">
        <v>16559.02</v>
      </c>
      <c r="E16" s="50">
        <v>326022.19199999998</v>
      </c>
      <c r="F16" s="50">
        <v>27139.207999999999</v>
      </c>
      <c r="G16" s="50">
        <v>8030.3919999999998</v>
      </c>
      <c r="H16" s="248">
        <v>49764.983999999997</v>
      </c>
      <c r="I16" s="50">
        <v>12924.828</v>
      </c>
      <c r="J16" s="486"/>
      <c r="K16" s="486"/>
      <c r="L16" s="196"/>
    </row>
    <row r="17" spans="1:12" ht="15.75" customHeight="1">
      <c r="A17" s="47">
        <v>1973</v>
      </c>
      <c r="B17" s="251">
        <v>476606.696</v>
      </c>
      <c r="C17" s="50">
        <v>22625.776000000002</v>
      </c>
      <c r="D17" s="50">
        <v>15826.32</v>
      </c>
      <c r="E17" s="50">
        <v>331620.02</v>
      </c>
      <c r="F17" s="50">
        <v>31359.56</v>
      </c>
      <c r="G17" s="50">
        <v>7942.4679999999998</v>
      </c>
      <c r="H17" s="248">
        <v>55099.040000000001</v>
      </c>
      <c r="I17" s="50">
        <v>12133.512000000001</v>
      </c>
      <c r="J17" s="486"/>
      <c r="K17" s="486"/>
      <c r="L17" s="196"/>
    </row>
    <row r="18" spans="1:12" ht="15.75" customHeight="1">
      <c r="A18" s="47">
        <v>1974</v>
      </c>
      <c r="B18" s="251">
        <v>480504.66</v>
      </c>
      <c r="C18" s="50">
        <v>21248.3</v>
      </c>
      <c r="D18" s="50">
        <v>17789.955999999998</v>
      </c>
      <c r="E18" s="50">
        <v>332001.02399999998</v>
      </c>
      <c r="F18" s="50">
        <v>34378.284</v>
      </c>
      <c r="G18" s="50">
        <v>6389.1440000000002</v>
      </c>
      <c r="H18" s="248">
        <v>58234.995999999999</v>
      </c>
      <c r="I18" s="50">
        <v>10462.956</v>
      </c>
      <c r="J18" s="486"/>
      <c r="K18" s="486"/>
      <c r="L18" s="196"/>
    </row>
    <row r="19" spans="1:12" ht="15.75" customHeight="1">
      <c r="A19" s="47">
        <v>1975</v>
      </c>
      <c r="B19" s="251">
        <v>501792</v>
      </c>
      <c r="C19" s="50">
        <v>16325</v>
      </c>
      <c r="D19" s="50">
        <v>11987</v>
      </c>
      <c r="E19" s="50">
        <v>355506</v>
      </c>
      <c r="F19" s="50">
        <v>38745</v>
      </c>
      <c r="G19" s="50">
        <v>4777</v>
      </c>
      <c r="H19" s="248">
        <v>63462</v>
      </c>
      <c r="I19" s="50">
        <v>10990</v>
      </c>
      <c r="J19" s="486"/>
      <c r="K19" s="486"/>
      <c r="L19" s="196"/>
    </row>
    <row r="20" spans="1:12" ht="15.75" customHeight="1">
      <c r="A20" s="47">
        <v>1976</v>
      </c>
      <c r="B20" s="251">
        <v>583053.35200000007</v>
      </c>
      <c r="C20" s="50">
        <v>13540.296</v>
      </c>
      <c r="D20" s="50">
        <v>11312.888000000001</v>
      </c>
      <c r="E20" s="50">
        <v>427926.10800000001</v>
      </c>
      <c r="F20" s="50">
        <v>44929.163999999997</v>
      </c>
      <c r="G20" s="50">
        <v>4513.4319999999998</v>
      </c>
      <c r="H20" s="248">
        <v>67584.248000000007</v>
      </c>
      <c r="I20" s="50">
        <v>13247.216</v>
      </c>
      <c r="J20" s="486"/>
      <c r="K20" s="486"/>
      <c r="L20" s="196"/>
    </row>
    <row r="21" spans="1:12" ht="15.75" customHeight="1">
      <c r="A21" s="47">
        <v>1977</v>
      </c>
      <c r="B21" s="251">
        <v>550345.62400000007</v>
      </c>
      <c r="C21" s="50">
        <v>12309.36</v>
      </c>
      <c r="D21" s="50">
        <v>10316.415999999999</v>
      </c>
      <c r="E21" s="50">
        <v>390382.56</v>
      </c>
      <c r="F21" s="50">
        <v>47391.036</v>
      </c>
      <c r="G21" s="50">
        <v>3839.348</v>
      </c>
      <c r="H21" s="248">
        <v>71101.207999999999</v>
      </c>
      <c r="I21" s="50">
        <v>15005.696</v>
      </c>
      <c r="J21" s="486"/>
      <c r="K21" s="486"/>
      <c r="L21" s="196"/>
    </row>
    <row r="22" spans="1:12" ht="15.75" customHeight="1">
      <c r="A22" s="47">
        <v>1978</v>
      </c>
      <c r="B22" s="251">
        <v>546652.81599999999</v>
      </c>
      <c r="C22" s="50">
        <v>11430.12</v>
      </c>
      <c r="D22" s="50">
        <v>10287.108</v>
      </c>
      <c r="E22" s="50">
        <v>378923.13199999998</v>
      </c>
      <c r="F22" s="50">
        <v>49413.288</v>
      </c>
      <c r="G22" s="50">
        <v>3839.348</v>
      </c>
      <c r="H22" s="248">
        <v>76347.34</v>
      </c>
      <c r="I22" s="50">
        <v>16412.48</v>
      </c>
      <c r="J22" s="486"/>
      <c r="K22" s="486"/>
      <c r="L22" s="196"/>
    </row>
    <row r="23" spans="1:12" ht="15.75" customHeight="1">
      <c r="A23" s="47">
        <v>1979</v>
      </c>
      <c r="B23" s="251">
        <v>573405</v>
      </c>
      <c r="C23" s="50">
        <v>14360</v>
      </c>
      <c r="D23" s="50">
        <v>11986</v>
      </c>
      <c r="E23" s="50">
        <v>391265</v>
      </c>
      <c r="F23" s="50">
        <v>55264</v>
      </c>
      <c r="G23" s="50">
        <v>4220</v>
      </c>
      <c r="H23" s="248">
        <v>79874</v>
      </c>
      <c r="I23" s="50">
        <v>16436</v>
      </c>
      <c r="J23" s="486"/>
      <c r="K23" s="486"/>
      <c r="L23" s="196"/>
    </row>
    <row r="24" spans="1:12" ht="15.75" customHeight="1">
      <c r="A24" s="61" t="s">
        <v>128</v>
      </c>
      <c r="B24" s="251"/>
      <c r="C24" s="50"/>
      <c r="D24" s="50"/>
      <c r="E24" s="50"/>
      <c r="F24" s="50"/>
      <c r="G24" s="50"/>
      <c r="I24" s="248"/>
      <c r="J24" s="486"/>
      <c r="K24" s="486"/>
    </row>
    <row r="25" spans="1:12" ht="15.75" customHeight="1">
      <c r="A25" s="67" t="s">
        <v>206</v>
      </c>
      <c r="B25" s="251"/>
      <c r="C25" s="50"/>
      <c r="D25" s="50"/>
      <c r="E25" s="50"/>
      <c r="F25" s="50"/>
      <c r="G25" s="50"/>
      <c r="I25" s="248"/>
      <c r="J25" s="486"/>
      <c r="K25" s="486"/>
    </row>
    <row r="26" spans="1:12" ht="15.75" customHeight="1">
      <c r="A26" s="347" t="s">
        <v>577</v>
      </c>
      <c r="B26" s="410"/>
      <c r="C26" s="410"/>
      <c r="D26" s="410"/>
      <c r="E26" s="226"/>
      <c r="F26" s="226"/>
      <c r="G26" s="226"/>
      <c r="I26" s="226"/>
      <c r="J26" s="486"/>
      <c r="K26" s="486"/>
    </row>
    <row r="27" spans="1:12" ht="15.75" customHeight="1">
      <c r="J27" s="486"/>
      <c r="K27" s="486"/>
    </row>
    <row r="28" spans="1:12" ht="15.75" customHeight="1">
      <c r="A28" s="285"/>
      <c r="B28" s="204"/>
      <c r="C28" s="209" t="s">
        <v>10</v>
      </c>
      <c r="D28" s="208"/>
      <c r="E28" s="208"/>
      <c r="F28" s="208"/>
      <c r="G28" s="208"/>
      <c r="H28" s="208"/>
      <c r="I28" s="208"/>
      <c r="J28" s="486"/>
      <c r="K28" s="486"/>
    </row>
    <row r="29" spans="1:12" ht="47.25" customHeight="1">
      <c r="A29" s="286"/>
      <c r="B29" s="203"/>
      <c r="C29" s="451" t="s">
        <v>4</v>
      </c>
      <c r="D29" s="451" t="s">
        <v>3</v>
      </c>
      <c r="E29" s="451" t="s">
        <v>203</v>
      </c>
      <c r="F29" s="451" t="s">
        <v>214</v>
      </c>
      <c r="G29" s="451" t="s">
        <v>19</v>
      </c>
      <c r="H29" s="489" t="s">
        <v>35</v>
      </c>
      <c r="I29" s="489" t="s">
        <v>37</v>
      </c>
      <c r="J29" s="486"/>
      <c r="K29" s="486"/>
    </row>
    <row r="30" spans="1:12" ht="15.75" customHeight="1">
      <c r="A30" s="287"/>
      <c r="B30" s="260" t="s">
        <v>16</v>
      </c>
      <c r="C30" s="213"/>
      <c r="D30" s="213"/>
      <c r="E30" s="213"/>
      <c r="F30" s="213"/>
      <c r="G30" s="213"/>
      <c r="H30" s="213"/>
      <c r="I30" s="213"/>
      <c r="J30" s="486"/>
      <c r="K30" s="486"/>
    </row>
    <row r="31" spans="1:12" ht="15.75" customHeight="1">
      <c r="A31" s="47">
        <v>1980</v>
      </c>
      <c r="B31" s="251">
        <v>530162</v>
      </c>
      <c r="C31" s="50">
        <v>13006</v>
      </c>
      <c r="D31" s="50">
        <v>14329</v>
      </c>
      <c r="E31" s="50">
        <v>334466</v>
      </c>
      <c r="F31" s="50">
        <v>62356</v>
      </c>
      <c r="G31" s="50">
        <v>4630</v>
      </c>
      <c r="H31" s="248">
        <v>83736</v>
      </c>
      <c r="I31" s="50">
        <v>17639</v>
      </c>
      <c r="J31" s="486"/>
      <c r="K31" s="486"/>
      <c r="L31" s="196"/>
    </row>
    <row r="32" spans="1:12" ht="15.75" customHeight="1">
      <c r="A32" s="47">
        <v>1981</v>
      </c>
      <c r="B32" s="251">
        <v>507817</v>
      </c>
      <c r="C32" s="50">
        <v>10127</v>
      </c>
      <c r="D32" s="50">
        <v>12725</v>
      </c>
      <c r="E32" s="50">
        <v>309439</v>
      </c>
      <c r="F32" s="50">
        <v>64319</v>
      </c>
      <c r="G32" s="50">
        <v>7386</v>
      </c>
      <c r="H32" s="248">
        <v>87207</v>
      </c>
      <c r="I32" s="50">
        <v>16614</v>
      </c>
      <c r="J32" s="486"/>
      <c r="K32" s="486"/>
      <c r="L32" s="196"/>
    </row>
    <row r="33" spans="1:13" ht="15.75" customHeight="1">
      <c r="A33" s="47">
        <v>1982</v>
      </c>
      <c r="B33" s="251">
        <v>470275</v>
      </c>
      <c r="C33" s="50">
        <v>11166</v>
      </c>
      <c r="D33" s="50">
        <v>10694</v>
      </c>
      <c r="E33" s="50">
        <v>271109</v>
      </c>
      <c r="F33" s="50">
        <v>62841</v>
      </c>
      <c r="G33" s="50">
        <v>7796</v>
      </c>
      <c r="H33" s="248">
        <v>90461</v>
      </c>
      <c r="I33" s="50">
        <v>16208</v>
      </c>
      <c r="J33" s="486"/>
      <c r="K33" s="486"/>
      <c r="L33" s="196"/>
    </row>
    <row r="34" spans="1:13" ht="15.75" customHeight="1">
      <c r="A34" s="47">
        <v>1983</v>
      </c>
      <c r="B34" s="251">
        <v>502321</v>
      </c>
      <c r="C34" s="50">
        <v>8233</v>
      </c>
      <c r="D34" s="50">
        <v>8912</v>
      </c>
      <c r="E34" s="50">
        <v>297417</v>
      </c>
      <c r="F34" s="50">
        <v>69263</v>
      </c>
      <c r="G34" s="50">
        <v>8751</v>
      </c>
      <c r="H34" s="248">
        <v>93375</v>
      </c>
      <c r="I34" s="50">
        <v>16370</v>
      </c>
      <c r="J34" s="486"/>
      <c r="K34" s="486"/>
      <c r="L34" s="196"/>
    </row>
    <row r="35" spans="1:13" ht="15.75" customHeight="1">
      <c r="A35" s="47">
        <v>1984</v>
      </c>
      <c r="B35" s="251">
        <v>520975</v>
      </c>
      <c r="C35" s="50">
        <v>13990</v>
      </c>
      <c r="D35" s="50">
        <v>9393</v>
      </c>
      <c r="E35" s="50">
        <v>300861</v>
      </c>
      <c r="F35" s="50">
        <v>73214</v>
      </c>
      <c r="G35" s="50">
        <v>10208</v>
      </c>
      <c r="H35" s="248">
        <v>95900</v>
      </c>
      <c r="I35" s="50">
        <v>17409</v>
      </c>
      <c r="J35" s="486"/>
      <c r="K35" s="486"/>
      <c r="L35" s="196"/>
    </row>
    <row r="36" spans="1:13" ht="15.75" customHeight="1">
      <c r="A36" s="47">
        <v>1985</v>
      </c>
      <c r="B36" s="251">
        <v>554349</v>
      </c>
      <c r="C36" s="50">
        <v>15226</v>
      </c>
      <c r="D36" s="50">
        <v>9842</v>
      </c>
      <c r="E36" s="50">
        <v>308779</v>
      </c>
      <c r="F36" s="50">
        <v>90720</v>
      </c>
      <c r="G36" s="50">
        <v>10756</v>
      </c>
      <c r="H36" s="248">
        <v>99976</v>
      </c>
      <c r="I36" s="50">
        <v>19050</v>
      </c>
      <c r="J36" s="486"/>
      <c r="K36" s="486"/>
      <c r="L36" s="196"/>
    </row>
    <row r="37" spans="1:13" ht="15.75" customHeight="1">
      <c r="A37" s="47">
        <v>1986</v>
      </c>
      <c r="B37" s="251">
        <v>573538</v>
      </c>
      <c r="C37" s="50">
        <v>13744</v>
      </c>
      <c r="D37" s="50">
        <v>9246</v>
      </c>
      <c r="E37" s="50">
        <v>336578</v>
      </c>
      <c r="F37" s="50">
        <v>82737</v>
      </c>
      <c r="G37" s="50">
        <v>10756</v>
      </c>
      <c r="H37" s="248">
        <v>101632</v>
      </c>
      <c r="I37" s="50">
        <v>18845</v>
      </c>
      <c r="J37" s="486"/>
      <c r="K37" s="486"/>
      <c r="L37" s="196"/>
    </row>
    <row r="38" spans="1:13" ht="15.75" customHeight="1">
      <c r="A38" s="47">
        <v>1987</v>
      </c>
      <c r="B38" s="251">
        <v>559992</v>
      </c>
      <c r="C38" s="50">
        <v>10972</v>
      </c>
      <c r="D38" s="50">
        <v>8603</v>
      </c>
      <c r="E38" s="50">
        <v>301010</v>
      </c>
      <c r="F38" s="50">
        <v>101795</v>
      </c>
      <c r="G38" s="50">
        <v>10756</v>
      </c>
      <c r="H38" s="248">
        <v>106311</v>
      </c>
      <c r="I38" s="50">
        <v>20545</v>
      </c>
      <c r="J38" s="486"/>
      <c r="K38" s="486"/>
      <c r="L38" s="196"/>
    </row>
    <row r="39" spans="1:13" ht="15.75" customHeight="1">
      <c r="A39" s="47">
        <v>1988</v>
      </c>
      <c r="B39" s="251">
        <v>561875</v>
      </c>
      <c r="C39" s="50">
        <v>8940</v>
      </c>
      <c r="D39" s="50">
        <v>7166</v>
      </c>
      <c r="E39" s="50">
        <v>316505</v>
      </c>
      <c r="F39" s="50">
        <v>94182</v>
      </c>
      <c r="G39" s="50">
        <v>10170</v>
      </c>
      <c r="H39" s="248">
        <v>105686</v>
      </c>
      <c r="I39" s="50">
        <v>19226</v>
      </c>
      <c r="J39" s="486"/>
      <c r="K39" s="486"/>
      <c r="L39" s="196"/>
    </row>
    <row r="40" spans="1:13" ht="15.75" customHeight="1">
      <c r="A40" s="47">
        <v>1989</v>
      </c>
      <c r="B40" s="251">
        <v>483728</v>
      </c>
      <c r="C40" s="50">
        <v>6285</v>
      </c>
      <c r="D40" s="50">
        <v>5280</v>
      </c>
      <c r="E40" s="50">
        <v>243312</v>
      </c>
      <c r="F40" s="50">
        <v>91910</v>
      </c>
      <c r="G40" s="50">
        <v>9965</v>
      </c>
      <c r="H40" s="248">
        <v>107388</v>
      </c>
      <c r="I40" s="50">
        <v>19588</v>
      </c>
      <c r="J40" s="486"/>
      <c r="K40" s="486"/>
      <c r="L40" s="196"/>
    </row>
    <row r="41" spans="1:13" ht="15.75" customHeight="1">
      <c r="A41" s="61" t="s">
        <v>128</v>
      </c>
      <c r="B41" s="243"/>
      <c r="C41" s="243"/>
      <c r="D41" s="243"/>
      <c r="E41" s="243"/>
      <c r="J41" s="486"/>
      <c r="K41" s="486"/>
    </row>
    <row r="42" spans="1:13" ht="15.75" customHeight="1">
      <c r="A42" s="67" t="s">
        <v>206</v>
      </c>
      <c r="B42" s="243"/>
      <c r="C42" s="243"/>
      <c r="D42" s="243"/>
      <c r="E42" s="243"/>
      <c r="J42" s="486"/>
      <c r="K42" s="486"/>
    </row>
    <row r="43" spans="1:13" ht="15.75" customHeight="1">
      <c r="A43" s="347" t="s">
        <v>578</v>
      </c>
      <c r="B43" s="410"/>
      <c r="C43" s="410"/>
      <c r="D43" s="410"/>
      <c r="E43" s="226"/>
      <c r="F43" s="226"/>
      <c r="G43" s="226"/>
      <c r="I43" s="226"/>
      <c r="J43" s="486"/>
      <c r="K43" s="486"/>
    </row>
    <row r="44" spans="1:13" ht="15.75" customHeight="1">
      <c r="J44" s="486"/>
      <c r="K44" s="486"/>
    </row>
    <row r="45" spans="1:13" ht="15.75" customHeight="1">
      <c r="A45" s="202"/>
      <c r="B45" s="475"/>
      <c r="C45" s="209" t="s">
        <v>10</v>
      </c>
      <c r="D45" s="477"/>
      <c r="E45" s="477"/>
      <c r="F45" s="477"/>
      <c r="G45" s="477"/>
      <c r="H45" s="477"/>
      <c r="I45" s="477"/>
      <c r="J45" s="486"/>
      <c r="K45" s="486"/>
    </row>
    <row r="46" spans="1:13" ht="47.25" customHeight="1">
      <c r="A46" s="201"/>
      <c r="B46" s="476"/>
      <c r="C46" s="488" t="s">
        <v>4</v>
      </c>
      <c r="D46" s="488" t="s">
        <v>3</v>
      </c>
      <c r="E46" s="488" t="s">
        <v>540</v>
      </c>
      <c r="F46" s="488" t="s">
        <v>2</v>
      </c>
      <c r="G46" s="488" t="s">
        <v>1</v>
      </c>
      <c r="H46" s="487" t="s">
        <v>35</v>
      </c>
      <c r="I46" s="489" t="s">
        <v>37</v>
      </c>
      <c r="J46" s="486"/>
      <c r="K46" s="486"/>
    </row>
    <row r="47" spans="1:13" ht="15.75" customHeight="1">
      <c r="A47" s="200"/>
      <c r="B47" s="478" t="s">
        <v>16</v>
      </c>
      <c r="C47" s="479"/>
      <c r="D47" s="479"/>
      <c r="E47" s="479"/>
      <c r="F47" s="479"/>
      <c r="G47" s="479"/>
      <c r="H47" s="479"/>
      <c r="I47" s="479"/>
      <c r="J47" s="486"/>
      <c r="K47" s="486"/>
    </row>
    <row r="48" spans="1:13" ht="15.75" customHeight="1">
      <c r="A48" s="47">
        <v>1990</v>
      </c>
      <c r="B48" s="250">
        <v>515635</v>
      </c>
      <c r="C48" s="244">
        <v>5843</v>
      </c>
      <c r="D48" s="244">
        <v>4836.0000000000009</v>
      </c>
      <c r="E48" s="244">
        <v>266113</v>
      </c>
      <c r="F48" s="244">
        <v>93685</v>
      </c>
      <c r="G48" s="308">
        <v>11462</v>
      </c>
      <c r="H48" s="246">
        <v>113569</v>
      </c>
      <c r="I48" s="246">
        <v>20127</v>
      </c>
      <c r="J48" s="486"/>
      <c r="K48" s="486"/>
      <c r="L48" s="196"/>
      <c r="M48" s="1035"/>
    </row>
    <row r="49" spans="1:13" ht="15.75" customHeight="1">
      <c r="A49" s="47">
        <v>1991</v>
      </c>
      <c r="B49" s="251">
        <v>561970</v>
      </c>
      <c r="C49" s="50">
        <v>5782</v>
      </c>
      <c r="D49" s="50">
        <v>5798</v>
      </c>
      <c r="E49" s="50">
        <v>290953</v>
      </c>
      <c r="F49" s="50">
        <v>107712</v>
      </c>
      <c r="G49" s="309">
        <v>11052</v>
      </c>
      <c r="H49" s="248">
        <v>117558</v>
      </c>
      <c r="I49" s="248">
        <v>23115</v>
      </c>
      <c r="J49" s="486"/>
      <c r="K49" s="486"/>
      <c r="L49" s="196"/>
      <c r="M49" s="1035"/>
    </row>
    <row r="50" spans="1:13" ht="15.75" customHeight="1">
      <c r="A50" s="47">
        <v>1992</v>
      </c>
      <c r="B50" s="251">
        <v>549018</v>
      </c>
      <c r="C50" s="50">
        <v>4548</v>
      </c>
      <c r="D50" s="50">
        <v>6842.7568770000007</v>
      </c>
      <c r="E50" s="50">
        <v>277714</v>
      </c>
      <c r="F50" s="50">
        <v>108906</v>
      </c>
      <c r="G50" s="50">
        <v>10260</v>
      </c>
      <c r="H50" s="248">
        <v>118681</v>
      </c>
      <c r="I50" s="248">
        <v>22066</v>
      </c>
      <c r="J50" s="486"/>
      <c r="K50" s="486"/>
      <c r="L50" s="196"/>
      <c r="M50" s="1035"/>
    </row>
    <row r="51" spans="1:13" ht="15.75" customHeight="1">
      <c r="A51" s="47">
        <v>1993</v>
      </c>
      <c r="B51" s="251">
        <v>580928</v>
      </c>
      <c r="C51" s="50">
        <v>3749</v>
      </c>
      <c r="D51" s="50">
        <v>4624.1020600000002</v>
      </c>
      <c r="E51" s="50">
        <v>301649</v>
      </c>
      <c r="F51" s="50">
        <v>117320</v>
      </c>
      <c r="G51" s="50">
        <v>10227</v>
      </c>
      <c r="H51" s="248">
        <v>120066</v>
      </c>
      <c r="I51" s="248">
        <v>23293</v>
      </c>
      <c r="J51" s="486"/>
      <c r="K51" s="486"/>
      <c r="L51" s="196"/>
      <c r="M51" s="1035"/>
    </row>
    <row r="52" spans="1:13" ht="15.75" customHeight="1">
      <c r="A52" s="47">
        <v>1994</v>
      </c>
      <c r="B52" s="251">
        <v>568468</v>
      </c>
      <c r="C52" s="50">
        <v>3394</v>
      </c>
      <c r="D52" s="50">
        <v>3335.57944</v>
      </c>
      <c r="E52" s="50">
        <v>293847</v>
      </c>
      <c r="F52" s="50">
        <v>113614</v>
      </c>
      <c r="G52" s="50">
        <v>13080</v>
      </c>
      <c r="H52" s="248">
        <v>120570</v>
      </c>
      <c r="I52" s="248">
        <v>20627</v>
      </c>
      <c r="J52" s="486"/>
      <c r="K52" s="486"/>
      <c r="L52" s="196"/>
      <c r="M52" s="1035"/>
    </row>
    <row r="53" spans="1:13" ht="15.75" customHeight="1">
      <c r="A53" s="47">
        <v>1995</v>
      </c>
      <c r="B53" s="251">
        <v>646828</v>
      </c>
      <c r="C53" s="50">
        <v>3854</v>
      </c>
      <c r="D53" s="50">
        <v>4761.7083900000007</v>
      </c>
      <c r="E53" s="50">
        <v>280673</v>
      </c>
      <c r="F53" s="50">
        <v>172422</v>
      </c>
      <c r="G53" s="50">
        <v>28735</v>
      </c>
      <c r="H53" s="248">
        <v>131554</v>
      </c>
      <c r="I53" s="248">
        <v>24828</v>
      </c>
      <c r="J53" s="486"/>
      <c r="K53" s="486"/>
      <c r="L53" s="196"/>
      <c r="M53" s="1035"/>
    </row>
    <row r="54" spans="1:13" ht="15.75" customHeight="1">
      <c r="A54" s="47">
        <v>1996</v>
      </c>
      <c r="B54" s="251">
        <v>696950</v>
      </c>
      <c r="C54" s="50">
        <v>3777</v>
      </c>
      <c r="D54" s="50">
        <v>6479.8139999999994</v>
      </c>
      <c r="E54" s="50">
        <v>299889</v>
      </c>
      <c r="F54" s="50">
        <v>193710</v>
      </c>
      <c r="G54" s="50">
        <v>29543</v>
      </c>
      <c r="H54" s="248">
        <v>137482</v>
      </c>
      <c r="I54" s="248">
        <v>26069</v>
      </c>
      <c r="J54" s="486"/>
      <c r="K54" s="486"/>
      <c r="L54" s="196"/>
      <c r="M54" s="1035"/>
    </row>
    <row r="55" spans="1:13" ht="15.75" customHeight="1">
      <c r="A55" s="995">
        <v>1997</v>
      </c>
      <c r="B55" s="251">
        <v>664703</v>
      </c>
      <c r="C55" s="50">
        <v>1988</v>
      </c>
      <c r="D55" s="50">
        <v>4828.7205158999996</v>
      </c>
      <c r="E55" s="50">
        <v>285734</v>
      </c>
      <c r="F55" s="50">
        <v>183625</v>
      </c>
      <c r="G55" s="50">
        <v>29952</v>
      </c>
      <c r="H55" s="248">
        <v>136773</v>
      </c>
      <c r="I55" s="248">
        <v>21805</v>
      </c>
      <c r="J55" s="486"/>
      <c r="K55" s="486"/>
      <c r="L55" s="196"/>
      <c r="M55" s="1035"/>
    </row>
    <row r="56" spans="1:13" ht="15.75" customHeight="1">
      <c r="A56" s="47">
        <v>1998</v>
      </c>
      <c r="B56" s="251">
        <v>672099.2089950752</v>
      </c>
      <c r="C56" s="50">
        <v>1142.470646</v>
      </c>
      <c r="D56" s="50">
        <v>2920.913235</v>
      </c>
      <c r="E56" s="50">
        <v>294293.11011999997</v>
      </c>
      <c r="F56" s="50">
        <v>182480.9052294968</v>
      </c>
      <c r="G56" s="50">
        <v>30230.58731157842</v>
      </c>
      <c r="H56" s="248">
        <v>138748.4136</v>
      </c>
      <c r="I56" s="248">
        <v>22282.560000000001</v>
      </c>
      <c r="J56" s="486"/>
      <c r="K56" s="486"/>
      <c r="L56" s="196"/>
      <c r="M56" s="1035"/>
    </row>
    <row r="57" spans="1:13" ht="15.75" customHeight="1">
      <c r="A57" s="47">
        <v>1999</v>
      </c>
      <c r="B57" s="251">
        <v>651749.82002044108</v>
      </c>
      <c r="C57" s="50">
        <v>1307.620891</v>
      </c>
      <c r="D57" s="50">
        <v>2459.8452130479004</v>
      </c>
      <c r="E57" s="50">
        <v>258610.62919999997</v>
      </c>
      <c r="F57" s="50">
        <v>190732.66471858285</v>
      </c>
      <c r="G57" s="50">
        <v>31363.727860858216</v>
      </c>
      <c r="H57" s="248">
        <v>144324.92880000002</v>
      </c>
      <c r="I57" s="248">
        <v>22950.720000000001</v>
      </c>
      <c r="J57" s="486"/>
      <c r="K57" s="486"/>
      <c r="L57" s="196"/>
      <c r="M57" s="1035"/>
    </row>
    <row r="58" spans="1:13" ht="15.75" customHeight="1">
      <c r="A58" s="61" t="s">
        <v>128</v>
      </c>
      <c r="B58" s="251"/>
      <c r="C58" s="50"/>
      <c r="D58" s="50"/>
      <c r="E58" s="50"/>
      <c r="F58" s="50"/>
      <c r="G58" s="50"/>
      <c r="H58" s="248"/>
      <c r="I58" s="248"/>
      <c r="J58" s="486"/>
      <c r="K58" s="486"/>
      <c r="L58" s="196"/>
    </row>
    <row r="59" spans="1:13" s="836" customFormat="1" ht="15.75" customHeight="1">
      <c r="A59" s="835" t="s">
        <v>493</v>
      </c>
      <c r="B59" s="839"/>
      <c r="C59" s="834"/>
      <c r="D59" s="834"/>
      <c r="E59" s="834"/>
      <c r="F59" s="834"/>
      <c r="G59" s="834"/>
      <c r="H59" s="838"/>
      <c r="I59" s="838"/>
      <c r="J59" s="842"/>
      <c r="K59" s="842"/>
      <c r="L59" s="196"/>
    </row>
    <row r="60" spans="1:13" ht="15.75" customHeight="1">
      <c r="A60" s="835" t="s">
        <v>143</v>
      </c>
      <c r="B60" s="251"/>
      <c r="C60" s="50"/>
      <c r="D60" s="50"/>
      <c r="E60" s="50"/>
      <c r="F60" s="50"/>
      <c r="G60" s="50"/>
      <c r="H60" s="248"/>
      <c r="I60" s="248"/>
      <c r="J60" s="486"/>
      <c r="K60" s="486"/>
      <c r="L60" s="196"/>
    </row>
    <row r="61" spans="1:13" ht="15.75" customHeight="1">
      <c r="A61" s="840" t="s">
        <v>578</v>
      </c>
      <c r="B61" s="410"/>
      <c r="C61" s="410"/>
      <c r="D61" s="410"/>
      <c r="E61" s="226"/>
      <c r="F61" s="226"/>
      <c r="G61" s="226"/>
      <c r="I61" s="226"/>
      <c r="J61" s="486"/>
      <c r="K61" s="486"/>
      <c r="L61" s="196"/>
    </row>
    <row r="62" spans="1:13" ht="15.75" customHeight="1">
      <c r="J62" s="486"/>
      <c r="K62" s="486"/>
      <c r="L62" s="196"/>
    </row>
    <row r="63" spans="1:13" ht="15.75" customHeight="1">
      <c r="A63" s="202"/>
      <c r="B63" s="475"/>
      <c r="C63" s="209" t="s">
        <v>10</v>
      </c>
      <c r="D63" s="477"/>
      <c r="E63" s="477"/>
      <c r="F63" s="477"/>
      <c r="G63" s="477"/>
      <c r="H63" s="477"/>
      <c r="I63" s="477"/>
      <c r="J63" s="486"/>
      <c r="K63" s="486"/>
      <c r="L63" s="196"/>
    </row>
    <row r="64" spans="1:13" ht="47.25" customHeight="1">
      <c r="A64" s="201"/>
      <c r="B64" s="476"/>
      <c r="C64" s="580" t="s">
        <v>4</v>
      </c>
      <c r="D64" s="580" t="s">
        <v>3</v>
      </c>
      <c r="E64" s="841" t="s">
        <v>540</v>
      </c>
      <c r="F64" s="580" t="s">
        <v>2</v>
      </c>
      <c r="G64" s="580" t="s">
        <v>1</v>
      </c>
      <c r="H64" s="579" t="s">
        <v>35</v>
      </c>
      <c r="I64" s="579" t="s">
        <v>37</v>
      </c>
      <c r="J64" s="486"/>
      <c r="K64" s="486"/>
      <c r="L64" s="196"/>
    </row>
    <row r="65" spans="1:13" ht="15.75" customHeight="1">
      <c r="A65" s="200"/>
      <c r="B65" s="584" t="s">
        <v>16</v>
      </c>
      <c r="C65" s="585"/>
      <c r="D65" s="585"/>
      <c r="E65" s="585"/>
      <c r="F65" s="585"/>
      <c r="G65" s="585"/>
      <c r="H65" s="585"/>
      <c r="I65" s="585"/>
      <c r="J65" s="486"/>
      <c r="K65" s="486"/>
      <c r="L65" s="196"/>
    </row>
    <row r="66" spans="1:13" ht="15.75" customHeight="1">
      <c r="A66" s="47">
        <v>2000</v>
      </c>
      <c r="B66" s="251">
        <v>635821.44640891685</v>
      </c>
      <c r="C66" s="50">
        <v>1442.744146</v>
      </c>
      <c r="D66" s="50">
        <v>2760.8475296660599</v>
      </c>
      <c r="E66" s="50">
        <v>245667.05899999998</v>
      </c>
      <c r="F66" s="50">
        <v>179916.14706055794</v>
      </c>
      <c r="G66" s="50">
        <v>35112.010322358845</v>
      </c>
      <c r="H66" s="248">
        <v>147162.94920000003</v>
      </c>
      <c r="I66" s="248">
        <v>23760</v>
      </c>
      <c r="J66" s="486"/>
      <c r="K66" s="486"/>
      <c r="L66" s="196"/>
      <c r="M66" s="1035"/>
    </row>
    <row r="67" spans="1:13" ht="15.75" customHeight="1">
      <c r="A67" s="47">
        <v>2001</v>
      </c>
      <c r="B67" s="251">
        <v>706251.60491259221</v>
      </c>
      <c r="C67" s="50">
        <v>568.32992300000001</v>
      </c>
      <c r="D67" s="50">
        <v>2331.2756984999996</v>
      </c>
      <c r="E67" s="50">
        <v>281985.42</v>
      </c>
      <c r="F67" s="50">
        <v>197180.47973631418</v>
      </c>
      <c r="G67" s="50">
        <v>34495.383964777924</v>
      </c>
      <c r="H67" s="248">
        <v>163994.22720000002</v>
      </c>
      <c r="I67" s="248">
        <v>25696.799999999999</v>
      </c>
      <c r="J67" s="486"/>
      <c r="K67" s="486"/>
      <c r="L67" s="196"/>
      <c r="M67" s="1035"/>
    </row>
    <row r="68" spans="1:13" ht="15.75" customHeight="1">
      <c r="A68" s="47">
        <v>2002</v>
      </c>
      <c r="B68" s="251">
        <v>668941.28562518745</v>
      </c>
      <c r="C68" s="50">
        <v>298.45687399999997</v>
      </c>
      <c r="D68" s="50">
        <v>2016.3272020000002</v>
      </c>
      <c r="E68" s="50">
        <v>248814.55996000001</v>
      </c>
      <c r="F68" s="50">
        <v>197342.60420768848</v>
      </c>
      <c r="G68" s="50">
        <v>35939.759316065247</v>
      </c>
      <c r="H68" s="248">
        <v>158393.58120000002</v>
      </c>
      <c r="I68" s="248">
        <v>26136</v>
      </c>
      <c r="J68" s="486"/>
      <c r="K68" s="486"/>
      <c r="L68" s="196"/>
      <c r="M68" s="1035"/>
    </row>
    <row r="69" spans="1:13" ht="15.75" customHeight="1">
      <c r="A69" s="47">
        <v>2003</v>
      </c>
      <c r="B69" s="251">
        <v>658232.27412895521</v>
      </c>
      <c r="C69" s="50">
        <v>199.419297</v>
      </c>
      <c r="D69" s="50">
        <v>2014.9485955</v>
      </c>
      <c r="E69" s="50">
        <v>243099.97395999997</v>
      </c>
      <c r="F69" s="50">
        <v>198242.42098339912</v>
      </c>
      <c r="G69" s="50">
        <v>45060.188146609791</v>
      </c>
      <c r="H69" s="248">
        <v>136495.01880000002</v>
      </c>
      <c r="I69" s="248">
        <v>33120.303400000004</v>
      </c>
      <c r="J69" s="486"/>
      <c r="K69" s="486"/>
      <c r="L69" s="196"/>
      <c r="M69" s="1035"/>
    </row>
    <row r="70" spans="1:13" ht="15.75" customHeight="1">
      <c r="A70" s="47">
        <v>2004</v>
      </c>
      <c r="B70" s="251">
        <v>614317.07165281812</v>
      </c>
      <c r="C70" s="50">
        <v>142.39796899999999</v>
      </c>
      <c r="D70" s="50">
        <v>1592.7371543999998</v>
      </c>
      <c r="E70" s="50">
        <v>223479.42807999998</v>
      </c>
      <c r="F70" s="50">
        <v>191958.94070095129</v>
      </c>
      <c r="G70" s="50">
        <v>30199.310948466748</v>
      </c>
      <c r="H70" s="248">
        <v>137292.68520000001</v>
      </c>
      <c r="I70" s="248">
        <v>29651.571600000003</v>
      </c>
      <c r="J70" s="486"/>
      <c r="K70" s="486"/>
      <c r="L70" s="196"/>
      <c r="M70" s="1035"/>
    </row>
    <row r="71" spans="1:13" ht="15.75" customHeight="1">
      <c r="A71" s="47">
        <v>2005</v>
      </c>
      <c r="B71" s="251">
        <v>589139.46458454954</v>
      </c>
      <c r="C71" s="50">
        <v>109.87947899999999</v>
      </c>
      <c r="D71" s="50">
        <v>1698.902922</v>
      </c>
      <c r="E71" s="50">
        <v>226337.85098402339</v>
      </c>
      <c r="F71" s="50">
        <v>165018.08331760883</v>
      </c>
      <c r="G71" s="50">
        <v>22893.252766413101</v>
      </c>
      <c r="H71" s="248">
        <v>140849.35700400002</v>
      </c>
      <c r="I71" s="248">
        <v>32232.173227999996</v>
      </c>
      <c r="J71" s="486"/>
      <c r="K71" s="486"/>
      <c r="L71" s="196"/>
      <c r="M71" s="1035"/>
    </row>
    <row r="72" spans="1:13" ht="15.75" customHeight="1">
      <c r="A72" s="47">
        <v>2006</v>
      </c>
      <c r="B72" s="251">
        <v>624687.36486896512</v>
      </c>
      <c r="C72" s="50">
        <v>134.94755800000001</v>
      </c>
      <c r="D72" s="50">
        <v>2018.7111128005145</v>
      </c>
      <c r="E72" s="50">
        <v>235439.91859027665</v>
      </c>
      <c r="F72" s="50">
        <v>184190.5960695098</v>
      </c>
      <c r="G72" s="50">
        <v>22785.71480792512</v>
      </c>
      <c r="H72" s="248">
        <v>150074.49956399997</v>
      </c>
      <c r="I72" s="248">
        <v>30043.140443999997</v>
      </c>
      <c r="J72" s="486"/>
      <c r="K72" s="486"/>
      <c r="L72" s="196"/>
      <c r="M72" s="1035"/>
    </row>
    <row r="73" spans="1:13" ht="15.75" customHeight="1">
      <c r="A73" s="47">
        <v>2007</v>
      </c>
      <c r="B73" s="251">
        <v>507080.41589706781</v>
      </c>
      <c r="C73" s="50">
        <v>214.214291</v>
      </c>
      <c r="D73" s="50">
        <v>1511.8451971802735</v>
      </c>
      <c r="E73" s="50">
        <v>146461.73403543682</v>
      </c>
      <c r="F73" s="50">
        <v>164937.35730927056</v>
      </c>
      <c r="G73" s="50">
        <v>9437.4427721801148</v>
      </c>
      <c r="H73" s="248">
        <v>155967.994152</v>
      </c>
      <c r="I73" s="248">
        <v>28549.828140000001</v>
      </c>
      <c r="J73" s="486"/>
      <c r="K73" s="486"/>
      <c r="L73" s="196"/>
    </row>
    <row r="74" spans="1:13" ht="15.75" customHeight="1">
      <c r="A74" s="47">
        <v>2008</v>
      </c>
      <c r="B74" s="251">
        <v>608838.15849540941</v>
      </c>
      <c r="C74" s="50">
        <v>199.15334399999998</v>
      </c>
      <c r="D74" s="50">
        <v>1873.3357123305002</v>
      </c>
      <c r="E74" s="50">
        <v>204436.25248451758</v>
      </c>
      <c r="F74" s="50">
        <v>189555.38925736165</v>
      </c>
      <c r="G74" s="50">
        <v>25370.495845199588</v>
      </c>
      <c r="H74" s="248">
        <v>156756.36636000001</v>
      </c>
      <c r="I74" s="248">
        <v>30647.165492000007</v>
      </c>
      <c r="J74" s="486"/>
      <c r="K74" s="486"/>
      <c r="L74" s="196"/>
    </row>
    <row r="75" spans="1:13" ht="15.75" customHeight="1">
      <c r="A75" s="47">
        <v>2009</v>
      </c>
      <c r="B75" s="251">
        <v>585147.14616877388</v>
      </c>
      <c r="C75" s="50">
        <v>224.46200100000001</v>
      </c>
      <c r="D75" s="50">
        <v>2186.8263159999997</v>
      </c>
      <c r="E75" s="50">
        <v>178578.79049111358</v>
      </c>
      <c r="F75" s="50">
        <v>188965.94912613073</v>
      </c>
      <c r="G75" s="50">
        <v>27988.566616529617</v>
      </c>
      <c r="H75" s="248">
        <v>154209.77657999998</v>
      </c>
      <c r="I75" s="248">
        <v>32992.775038</v>
      </c>
      <c r="J75" s="486"/>
      <c r="K75" s="486"/>
      <c r="L75" s="196"/>
    </row>
    <row r="76" spans="1:13" ht="15.75" customHeight="1">
      <c r="A76" s="47">
        <v>2010</v>
      </c>
      <c r="B76" s="251">
        <v>650902.67739199451</v>
      </c>
      <c r="C76" s="50">
        <v>244.19094699999999</v>
      </c>
      <c r="D76" s="50">
        <v>2128.1335650000001</v>
      </c>
      <c r="E76" s="50">
        <v>181650.87007763461</v>
      </c>
      <c r="F76" s="50">
        <v>193479.59990825044</v>
      </c>
      <c r="G76" s="50">
        <v>74793.471574109397</v>
      </c>
      <c r="H76" s="248">
        <v>166351.645368</v>
      </c>
      <c r="I76" s="248">
        <v>32254.765951999998</v>
      </c>
      <c r="J76" s="486"/>
      <c r="K76" s="486"/>
      <c r="L76" s="196"/>
    </row>
    <row r="77" spans="1:13" ht="15.75" customHeight="1">
      <c r="A77" s="47">
        <v>2011</v>
      </c>
      <c r="B77" s="623">
        <v>620238.6056882448</v>
      </c>
      <c r="C77" s="642">
        <v>257.40354199999996</v>
      </c>
      <c r="D77" s="642">
        <v>2112.1490040000003</v>
      </c>
      <c r="E77" s="642">
        <v>170557.04423730366</v>
      </c>
      <c r="F77" s="642">
        <v>173803.13037829177</v>
      </c>
      <c r="G77" s="642">
        <v>72737.506388649403</v>
      </c>
      <c r="H77" s="642">
        <v>171267.312744</v>
      </c>
      <c r="I77" s="642">
        <v>29504.059394</v>
      </c>
      <c r="J77" s="486"/>
      <c r="K77" s="486"/>
      <c r="L77" s="196"/>
    </row>
    <row r="78" spans="1:13" ht="15.75" customHeight="1">
      <c r="A78" s="249">
        <v>2012</v>
      </c>
      <c r="B78" s="623">
        <v>618751.92277166748</v>
      </c>
      <c r="C78" s="642">
        <v>263.16042600000003</v>
      </c>
      <c r="D78" s="642">
        <v>2271.1688159999999</v>
      </c>
      <c r="E78" s="642">
        <v>170554.47451593544</v>
      </c>
      <c r="F78" s="642">
        <v>180174.51570344431</v>
      </c>
      <c r="G78" s="642">
        <v>80474.667193703484</v>
      </c>
      <c r="H78" s="642">
        <v>153945.60251658413</v>
      </c>
      <c r="I78" s="642">
        <v>31068.333600000005</v>
      </c>
      <c r="J78" s="486"/>
      <c r="K78" s="486"/>
      <c r="L78" s="196"/>
    </row>
    <row r="79" spans="1:13" ht="15.75" customHeight="1">
      <c r="A79" s="622">
        <v>2013</v>
      </c>
      <c r="B79" s="623">
        <v>634853.57253514731</v>
      </c>
      <c r="C79" s="642">
        <v>258.25253999999995</v>
      </c>
      <c r="D79" s="642">
        <v>2085.4530729999997</v>
      </c>
      <c r="E79" s="642">
        <v>186222.13365263661</v>
      </c>
      <c r="F79" s="642">
        <v>172552.79464261179</v>
      </c>
      <c r="G79" s="642">
        <v>93285.656301439783</v>
      </c>
      <c r="H79" s="642">
        <v>150630.35142545911</v>
      </c>
      <c r="I79" s="642">
        <v>29818.930899999999</v>
      </c>
      <c r="J79" s="486"/>
      <c r="K79" s="486"/>
      <c r="L79" s="196"/>
    </row>
    <row r="80" spans="1:13" ht="15.75" customHeight="1">
      <c r="A80" s="622">
        <v>2014</v>
      </c>
      <c r="B80" s="976">
        <v>573824.8416522179</v>
      </c>
      <c r="C80" s="972">
        <v>187.83892399999999</v>
      </c>
      <c r="D80" s="972">
        <v>1500.3842999999999</v>
      </c>
      <c r="E80" s="972">
        <v>166153.07845959227</v>
      </c>
      <c r="F80" s="972">
        <v>151400.37998111566</v>
      </c>
      <c r="G80" s="972">
        <v>80358.51558487337</v>
      </c>
      <c r="H80" s="972">
        <v>143999.00241263647</v>
      </c>
      <c r="I80" s="972">
        <v>30225.64199</v>
      </c>
      <c r="J80" s="486"/>
      <c r="K80" s="486"/>
      <c r="L80" s="196"/>
    </row>
    <row r="81" spans="1:12" s="669" customFormat="1" ht="15.75" customHeight="1">
      <c r="A81" s="671">
        <v>2015</v>
      </c>
      <c r="B81" s="1029">
        <v>597488.9903910053</v>
      </c>
      <c r="C81" s="1023">
        <v>161.25308100000001</v>
      </c>
      <c r="D81" s="1023">
        <v>1611.748394</v>
      </c>
      <c r="E81" s="1023">
        <v>160332.89565395063</v>
      </c>
      <c r="F81" s="1023">
        <v>160057.64928192427</v>
      </c>
      <c r="G81" s="1023">
        <v>92084.861599002281</v>
      </c>
      <c r="H81" s="1023">
        <v>148719.40610112797</v>
      </c>
      <c r="I81" s="1023">
        <v>34521.17628</v>
      </c>
      <c r="J81" s="673"/>
      <c r="K81" s="673"/>
      <c r="L81" s="196"/>
    </row>
    <row r="82" spans="1:12" s="701" customFormat="1" ht="15.75" customHeight="1">
      <c r="A82" s="704">
        <v>2016</v>
      </c>
      <c r="B82" s="1029">
        <v>620382.0442021715</v>
      </c>
      <c r="C82" s="1023">
        <v>130.839956</v>
      </c>
      <c r="D82" s="1023">
        <v>1537.837272</v>
      </c>
      <c r="E82" s="1023">
        <v>159721.90055946811</v>
      </c>
      <c r="F82" s="1023">
        <v>172555.91603421586</v>
      </c>
      <c r="G82" s="1023">
        <v>104814.36476512748</v>
      </c>
      <c r="H82" s="1023">
        <v>145417.45350536</v>
      </c>
      <c r="I82" s="1023">
        <v>36203.732109999997</v>
      </c>
      <c r="J82" s="709"/>
      <c r="K82" s="709"/>
      <c r="L82" s="196"/>
    </row>
    <row r="83" spans="1:12" s="782" customFormat="1" ht="15.75" customHeight="1">
      <c r="A83" s="784">
        <v>2017</v>
      </c>
      <c r="B83" s="1029">
        <v>624181.16070293961</v>
      </c>
      <c r="C83" s="1023">
        <v>149.46763000000001</v>
      </c>
      <c r="D83" s="1023">
        <v>1720.8025556999999</v>
      </c>
      <c r="E83" s="1023">
        <v>159106.43093905266</v>
      </c>
      <c r="F83" s="1023">
        <v>171501.68122146104</v>
      </c>
      <c r="G83" s="1023">
        <v>107544.34011048944</v>
      </c>
      <c r="H83" s="1023">
        <v>147244.34548623647</v>
      </c>
      <c r="I83" s="1001">
        <v>36914.09276</v>
      </c>
      <c r="J83" s="788"/>
      <c r="K83" s="788"/>
      <c r="L83" s="196"/>
    </row>
    <row r="84" spans="1:12" s="836" customFormat="1" ht="15.75" customHeight="1">
      <c r="A84" s="1002">
        <v>2018</v>
      </c>
      <c r="B84" s="1023">
        <v>642282.78760273708</v>
      </c>
      <c r="C84" s="1023">
        <v>115.43861140142518</v>
      </c>
      <c r="D84" s="1023">
        <v>1550.7948598181817</v>
      </c>
      <c r="E84" s="1023">
        <v>149900.94549186892</v>
      </c>
      <c r="F84" s="1023">
        <v>175357.32685200754</v>
      </c>
      <c r="G84" s="1023">
        <v>124551.40882364096</v>
      </c>
      <c r="H84" s="1023">
        <v>151684.02667200007</v>
      </c>
      <c r="I84" s="1001">
        <v>39122.846291999987</v>
      </c>
      <c r="J84" s="842"/>
      <c r="K84" s="842"/>
      <c r="L84" s="196"/>
    </row>
    <row r="85" spans="1:12" ht="15.75" customHeight="1">
      <c r="A85" s="61" t="s">
        <v>128</v>
      </c>
      <c r="B85" s="243"/>
      <c r="C85" s="243"/>
      <c r="D85" s="243"/>
      <c r="E85" s="243"/>
      <c r="J85" s="486"/>
      <c r="K85" s="486"/>
    </row>
    <row r="86" spans="1:12" s="836" customFormat="1" ht="15.75" customHeight="1">
      <c r="A86" s="835" t="s">
        <v>493</v>
      </c>
      <c r="B86" s="837"/>
      <c r="C86" s="837"/>
      <c r="D86" s="837"/>
      <c r="E86" s="837"/>
      <c r="J86" s="842"/>
      <c r="K86" s="842"/>
    </row>
    <row r="87" spans="1:12" ht="15.75" customHeight="1">
      <c r="A87" s="835" t="s">
        <v>143</v>
      </c>
      <c r="B87" s="243"/>
      <c r="C87" s="243"/>
      <c r="D87" s="243"/>
      <c r="E87" s="243"/>
      <c r="J87" s="486"/>
      <c r="K87" s="486"/>
    </row>
    <row r="88" spans="1:12" ht="15.75" customHeight="1">
      <c r="A88" s="67"/>
      <c r="B88" s="50"/>
      <c r="C88" s="50"/>
      <c r="D88" s="50"/>
      <c r="E88" s="50"/>
      <c r="F88" s="50"/>
      <c r="G88" s="50"/>
      <c r="H88" s="50"/>
      <c r="I88" s="50"/>
      <c r="J88" s="486"/>
      <c r="K88" s="486"/>
    </row>
    <row r="89" spans="1:12" ht="15.75" customHeight="1">
      <c r="J89" s="486"/>
      <c r="K89" s="486"/>
    </row>
    <row r="90" spans="1:12" ht="15.75" customHeight="1">
      <c r="A90" s="67"/>
      <c r="B90" s="141"/>
      <c r="J90" s="486"/>
      <c r="K90" s="486"/>
    </row>
    <row r="91" spans="1:12" ht="15.75" customHeight="1">
      <c r="J91" s="486"/>
      <c r="K91" s="486"/>
    </row>
  </sheetData>
  <conditionalFormatting sqref="A1:GR1016">
    <cfRule type="cellIs" dxfId="340"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3" manualBreakCount="3">
    <brk id="25" max="9" man="1"/>
    <brk id="42" max="9" man="1"/>
    <brk id="60" max="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3">
    <tabColor rgb="FFEDF082"/>
  </sheetPr>
  <dimension ref="A1:AA66"/>
  <sheetViews>
    <sheetView view="pageBreakPreview" zoomScaleNormal="70" zoomScaleSheetLayoutView="100" workbookViewId="0"/>
  </sheetViews>
  <sheetFormatPr baseColWidth="10" defaultColWidth="9.85546875" defaultRowHeight="15.75" customHeight="1"/>
  <cols>
    <col min="1" max="1" width="7.140625" style="225" customWidth="1"/>
    <col min="2" max="4" width="11" style="225" customWidth="1"/>
    <col min="5" max="5" width="11.42578125" style="225" customWidth="1"/>
    <col min="6" max="12" width="11" style="225" customWidth="1"/>
    <col min="13" max="13" width="0.42578125" style="225" customWidth="1"/>
    <col min="14" max="15" width="9.85546875" style="225" customWidth="1"/>
    <col min="16" max="16" width="9.85546875" style="225"/>
    <col min="17" max="17" width="10.28515625" style="225" bestFit="1" customWidth="1"/>
    <col min="18" max="19" width="9.85546875" style="225"/>
    <col min="20" max="20" width="9.85546875" style="225" customWidth="1"/>
    <col min="21" max="16384" width="9.85546875" style="225"/>
  </cols>
  <sheetData>
    <row r="1" spans="1:20" ht="15.75" customHeight="1">
      <c r="A1" s="347" t="s">
        <v>576</v>
      </c>
      <c r="B1" s="410"/>
      <c r="C1" s="410"/>
      <c r="D1" s="410"/>
      <c r="E1" s="410"/>
      <c r="F1" s="410"/>
      <c r="G1" s="410"/>
      <c r="H1" s="226"/>
      <c r="I1" s="226"/>
      <c r="J1" s="226"/>
      <c r="K1" s="226"/>
      <c r="L1" s="226"/>
      <c r="M1" s="226"/>
      <c r="N1" s="226"/>
      <c r="O1" s="226"/>
      <c r="P1" s="226"/>
      <c r="Q1" s="226"/>
      <c r="R1" s="226"/>
      <c r="S1" s="226"/>
      <c r="T1" s="226"/>
    </row>
    <row r="2" spans="1:20" ht="12.75"/>
    <row r="3" spans="1:20" ht="15.75" customHeight="1">
      <c r="A3" s="285"/>
      <c r="B3" s="291"/>
      <c r="C3" s="260" t="s">
        <v>10</v>
      </c>
      <c r="D3" s="213"/>
      <c r="E3" s="213"/>
      <c r="F3" s="261"/>
      <c r="G3" s="208" t="s">
        <v>10</v>
      </c>
      <c r="H3" s="208"/>
      <c r="I3" s="208"/>
      <c r="J3" s="208"/>
      <c r="K3" s="208"/>
      <c r="L3" s="208"/>
      <c r="M3" s="28"/>
      <c r="N3" s="28"/>
      <c r="O3" s="28"/>
      <c r="P3" s="28"/>
      <c r="Q3" s="28"/>
      <c r="R3" s="28"/>
    </row>
    <row r="4" spans="1:20" ht="54">
      <c r="A4" s="286"/>
      <c r="B4" s="203"/>
      <c r="C4" s="252" t="s">
        <v>218</v>
      </c>
      <c r="D4" s="252" t="s">
        <v>219</v>
      </c>
      <c r="E4" s="252" t="s">
        <v>669</v>
      </c>
      <c r="F4" s="252" t="s">
        <v>220</v>
      </c>
      <c r="G4" s="252" t="s">
        <v>36</v>
      </c>
      <c r="H4" s="451" t="s">
        <v>223</v>
      </c>
      <c r="I4" s="451" t="s">
        <v>670</v>
      </c>
      <c r="J4" s="451" t="s">
        <v>280</v>
      </c>
      <c r="K4" s="252" t="s">
        <v>222</v>
      </c>
      <c r="L4" s="449" t="s">
        <v>35</v>
      </c>
      <c r="M4" s="414"/>
      <c r="N4" s="28"/>
      <c r="O4" s="414"/>
    </row>
    <row r="5" spans="1:20" ht="15">
      <c r="A5" s="287"/>
      <c r="B5" s="288" t="s">
        <v>16</v>
      </c>
      <c r="C5" s="289"/>
      <c r="D5" s="289"/>
      <c r="E5" s="289"/>
      <c r="F5" s="289"/>
      <c r="G5" s="289"/>
      <c r="H5" s="289"/>
      <c r="I5" s="289"/>
      <c r="J5" s="289"/>
      <c r="K5" s="289"/>
      <c r="L5" s="289"/>
      <c r="M5" s="255"/>
      <c r="N5" s="28"/>
      <c r="O5" s="255"/>
    </row>
    <row r="6" spans="1:20" ht="15.75" customHeight="1">
      <c r="A6" s="47">
        <v>1950</v>
      </c>
      <c r="B6" s="250">
        <v>58059</v>
      </c>
      <c r="C6" s="245" t="s">
        <v>32</v>
      </c>
      <c r="D6" s="245" t="s">
        <v>32</v>
      </c>
      <c r="E6" s="245" t="s">
        <v>32</v>
      </c>
      <c r="F6" s="245" t="s">
        <v>32</v>
      </c>
      <c r="G6" s="244">
        <v>35170</v>
      </c>
      <c r="H6" s="244">
        <v>21101</v>
      </c>
      <c r="I6" s="245" t="s">
        <v>32</v>
      </c>
      <c r="J6" s="308">
        <v>0</v>
      </c>
      <c r="K6" s="245" t="s">
        <v>32</v>
      </c>
      <c r="L6" s="246">
        <v>1788</v>
      </c>
      <c r="M6" s="248"/>
      <c r="N6" s="28"/>
      <c r="O6" s="141"/>
      <c r="P6" s="141"/>
      <c r="S6" s="141"/>
      <c r="T6" s="207"/>
    </row>
    <row r="7" spans="1:20" ht="15.75" customHeight="1">
      <c r="A7" s="47">
        <v>1955</v>
      </c>
      <c r="B7" s="251">
        <v>87719</v>
      </c>
      <c r="C7" s="247" t="s">
        <v>32</v>
      </c>
      <c r="D7" s="247" t="s">
        <v>32</v>
      </c>
      <c r="E7" s="247" t="s">
        <v>32</v>
      </c>
      <c r="F7" s="247" t="s">
        <v>32</v>
      </c>
      <c r="G7" s="50">
        <v>40445</v>
      </c>
      <c r="H7" s="50">
        <v>44402</v>
      </c>
      <c r="I7" s="247" t="s">
        <v>32</v>
      </c>
      <c r="J7" s="309">
        <v>0</v>
      </c>
      <c r="K7" s="247" t="s">
        <v>32</v>
      </c>
      <c r="L7" s="248">
        <v>2872</v>
      </c>
      <c r="M7" s="248"/>
      <c r="N7" s="28"/>
      <c r="O7" s="141"/>
      <c r="P7" s="141"/>
      <c r="S7" s="141"/>
      <c r="T7" s="207"/>
    </row>
    <row r="8" spans="1:20" ht="15.75" customHeight="1">
      <c r="A8" s="47">
        <v>1960</v>
      </c>
      <c r="B8" s="251">
        <v>118551</v>
      </c>
      <c r="C8" s="247" t="s">
        <v>32</v>
      </c>
      <c r="D8" s="247" t="s">
        <v>32</v>
      </c>
      <c r="E8" s="247" t="s">
        <v>32</v>
      </c>
      <c r="F8" s="247" t="s">
        <v>32</v>
      </c>
      <c r="G8" s="50">
        <v>33851</v>
      </c>
      <c r="H8" s="50">
        <v>80890</v>
      </c>
      <c r="I8" s="247" t="s">
        <v>32</v>
      </c>
      <c r="J8" s="309">
        <v>0</v>
      </c>
      <c r="K8" s="247" t="s">
        <v>32</v>
      </c>
      <c r="L8" s="248">
        <v>3810</v>
      </c>
      <c r="M8" s="248"/>
      <c r="N8" s="248"/>
      <c r="O8" s="141"/>
      <c r="P8" s="141"/>
      <c r="S8" s="141"/>
      <c r="T8" s="207"/>
    </row>
    <row r="9" spans="1:20" ht="15.75" customHeight="1">
      <c r="A9" s="47">
        <v>1965</v>
      </c>
      <c r="B9" s="251">
        <v>166997</v>
      </c>
      <c r="C9" s="247" t="s">
        <v>32</v>
      </c>
      <c r="D9" s="247" t="s">
        <v>32</v>
      </c>
      <c r="E9" s="247" t="s">
        <v>32</v>
      </c>
      <c r="F9" s="247" t="s">
        <v>32</v>
      </c>
      <c r="G9" s="50">
        <v>19929</v>
      </c>
      <c r="H9" s="50">
        <v>142642</v>
      </c>
      <c r="I9" s="247" t="s">
        <v>32</v>
      </c>
      <c r="J9" s="309">
        <v>0</v>
      </c>
      <c r="K9" s="247" t="s">
        <v>32</v>
      </c>
      <c r="L9" s="248">
        <v>4426</v>
      </c>
      <c r="M9" s="248"/>
      <c r="N9" s="248"/>
      <c r="O9" s="141"/>
      <c r="P9" s="141"/>
      <c r="S9" s="141"/>
      <c r="T9" s="207"/>
    </row>
    <row r="10" spans="1:20" ht="15.75" customHeight="1">
      <c r="A10" s="47">
        <v>1970</v>
      </c>
      <c r="B10" s="251">
        <v>230273</v>
      </c>
      <c r="C10" s="50">
        <v>13833</v>
      </c>
      <c r="D10" s="50">
        <v>208556</v>
      </c>
      <c r="E10" s="50">
        <v>7884</v>
      </c>
      <c r="F10" s="247" t="s">
        <v>32</v>
      </c>
      <c r="G10" s="50">
        <v>8411</v>
      </c>
      <c r="H10" s="50">
        <v>208556</v>
      </c>
      <c r="I10" s="248">
        <v>7884</v>
      </c>
      <c r="J10" s="309">
        <v>0</v>
      </c>
      <c r="K10" s="247" t="s">
        <v>32</v>
      </c>
      <c r="L10" s="248">
        <v>5422</v>
      </c>
      <c r="M10" s="248"/>
      <c r="N10" s="248"/>
      <c r="O10" s="141"/>
      <c r="P10" s="141"/>
      <c r="S10" s="141"/>
      <c r="T10" s="207"/>
    </row>
    <row r="11" spans="1:20" ht="15.75" customHeight="1">
      <c r="A11" s="47">
        <v>1975</v>
      </c>
      <c r="B11" s="251">
        <v>261955</v>
      </c>
      <c r="C11" s="50">
        <v>14537</v>
      </c>
      <c r="D11" s="50">
        <v>235724</v>
      </c>
      <c r="E11" s="50">
        <v>9349</v>
      </c>
      <c r="F11" s="50">
        <v>2345</v>
      </c>
      <c r="G11" s="50">
        <v>1172</v>
      </c>
      <c r="H11" s="50">
        <v>244283</v>
      </c>
      <c r="I11" s="248">
        <v>9349</v>
      </c>
      <c r="J11" s="309">
        <v>0</v>
      </c>
      <c r="K11" s="248">
        <v>703</v>
      </c>
      <c r="L11" s="248">
        <v>6448</v>
      </c>
      <c r="M11" s="248"/>
      <c r="N11" s="248"/>
      <c r="O11" s="141"/>
      <c r="P11" s="141"/>
      <c r="S11" s="141"/>
      <c r="T11" s="207"/>
    </row>
    <row r="12" spans="1:20" ht="15.75" customHeight="1">
      <c r="A12" s="47">
        <v>1976</v>
      </c>
      <c r="B12" s="251">
        <v>273238.484</v>
      </c>
      <c r="C12" s="50">
        <v>14360.92</v>
      </c>
      <c r="D12" s="50">
        <v>245073.49599999998</v>
      </c>
      <c r="E12" s="50">
        <v>11166.348</v>
      </c>
      <c r="F12" s="50">
        <v>2637.72</v>
      </c>
      <c r="G12" s="50">
        <v>644.77599999999995</v>
      </c>
      <c r="H12" s="50">
        <v>253953.82</v>
      </c>
      <c r="I12" s="248">
        <v>11166.348</v>
      </c>
      <c r="J12" s="309">
        <v>0</v>
      </c>
      <c r="K12" s="248">
        <v>820.62400000000002</v>
      </c>
      <c r="L12" s="248">
        <v>6652.9160000000002</v>
      </c>
      <c r="M12" s="248"/>
      <c r="N12" s="248"/>
      <c r="O12" s="141"/>
      <c r="P12" s="141"/>
      <c r="S12" s="141"/>
      <c r="T12" s="207"/>
    </row>
    <row r="13" spans="1:20" ht="15.75" customHeight="1">
      <c r="A13" s="47">
        <v>1977</v>
      </c>
      <c r="B13" s="251">
        <v>301755.16800000001</v>
      </c>
      <c r="C13" s="50">
        <v>14126.456</v>
      </c>
      <c r="D13" s="50">
        <v>275114.196</v>
      </c>
      <c r="E13" s="50">
        <v>9788.8719999999994</v>
      </c>
      <c r="F13" s="50">
        <v>2725.6439999999998</v>
      </c>
      <c r="G13" s="50">
        <v>586.16</v>
      </c>
      <c r="H13" s="50">
        <v>283760.05599999998</v>
      </c>
      <c r="I13" s="248">
        <v>9788.8719999999994</v>
      </c>
      <c r="J13" s="309">
        <v>0</v>
      </c>
      <c r="K13" s="248">
        <v>732.7</v>
      </c>
      <c r="L13" s="248">
        <v>6887.38</v>
      </c>
      <c r="M13" s="248"/>
      <c r="N13" s="248"/>
      <c r="O13" s="141"/>
      <c r="P13" s="141"/>
      <c r="S13" s="141"/>
      <c r="T13" s="207"/>
    </row>
    <row r="14" spans="1:20" ht="15.75" customHeight="1">
      <c r="A14" s="47">
        <v>1978</v>
      </c>
      <c r="B14" s="251">
        <v>303132.64399999997</v>
      </c>
      <c r="C14" s="50">
        <v>14712.616</v>
      </c>
      <c r="D14" s="50">
        <v>274909.03999999998</v>
      </c>
      <c r="E14" s="50">
        <v>10785.343999999999</v>
      </c>
      <c r="F14" s="50">
        <v>2725.6439999999998</v>
      </c>
      <c r="G14" s="50">
        <v>644.77599999999995</v>
      </c>
      <c r="H14" s="50">
        <v>283056.66399999999</v>
      </c>
      <c r="I14" s="248">
        <v>10785.343999999999</v>
      </c>
      <c r="J14" s="309">
        <v>0</v>
      </c>
      <c r="K14" s="248">
        <v>1201.6279999999999</v>
      </c>
      <c r="L14" s="248">
        <v>7444.232</v>
      </c>
      <c r="M14" s="248"/>
      <c r="N14" s="248"/>
      <c r="O14" s="141"/>
      <c r="P14" s="141"/>
      <c r="S14" s="141"/>
      <c r="T14" s="207"/>
    </row>
    <row r="15" spans="1:20" ht="15.75" customHeight="1">
      <c r="A15" s="47">
        <v>1979</v>
      </c>
      <c r="B15" s="251">
        <v>306708</v>
      </c>
      <c r="C15" s="50">
        <v>15484</v>
      </c>
      <c r="D15" s="50">
        <v>277003</v>
      </c>
      <c r="E15" s="50">
        <v>11445</v>
      </c>
      <c r="F15" s="50">
        <v>2776</v>
      </c>
      <c r="G15" s="50">
        <v>586</v>
      </c>
      <c r="H15" s="50">
        <v>284782</v>
      </c>
      <c r="I15" s="248">
        <v>11445</v>
      </c>
      <c r="J15" s="309">
        <v>0</v>
      </c>
      <c r="K15" s="248">
        <v>1698</v>
      </c>
      <c r="L15" s="248">
        <v>8197</v>
      </c>
      <c r="M15" s="248"/>
      <c r="N15" s="248"/>
      <c r="O15" s="141"/>
      <c r="P15" s="141"/>
      <c r="S15" s="141"/>
      <c r="T15" s="207"/>
    </row>
    <row r="16" spans="1:20" ht="15.75" customHeight="1">
      <c r="A16" s="47">
        <v>1980</v>
      </c>
      <c r="B16" s="251">
        <v>312507</v>
      </c>
      <c r="C16" s="50">
        <v>15868</v>
      </c>
      <c r="D16" s="50">
        <v>283065</v>
      </c>
      <c r="E16" s="50">
        <v>10762</v>
      </c>
      <c r="F16" s="50">
        <v>2812</v>
      </c>
      <c r="G16" s="50">
        <v>515</v>
      </c>
      <c r="H16" s="50">
        <v>290875</v>
      </c>
      <c r="I16" s="248">
        <v>10762</v>
      </c>
      <c r="J16" s="309">
        <v>0</v>
      </c>
      <c r="K16" s="248">
        <v>1790</v>
      </c>
      <c r="L16" s="248">
        <v>8565</v>
      </c>
      <c r="M16" s="248"/>
      <c r="N16" s="248"/>
      <c r="O16" s="141"/>
      <c r="P16" s="141"/>
      <c r="S16" s="141"/>
      <c r="T16" s="207"/>
    </row>
    <row r="17" spans="1:20" ht="15.75" customHeight="1">
      <c r="A17" s="47">
        <v>1981</v>
      </c>
      <c r="B17" s="251">
        <v>293471</v>
      </c>
      <c r="C17" s="50">
        <v>14735</v>
      </c>
      <c r="D17" s="50">
        <v>266096</v>
      </c>
      <c r="E17" s="50">
        <v>10505</v>
      </c>
      <c r="F17" s="50">
        <v>2136</v>
      </c>
      <c r="G17" s="50">
        <v>761</v>
      </c>
      <c r="H17" s="50">
        <v>271018</v>
      </c>
      <c r="I17" s="248">
        <v>10505</v>
      </c>
      <c r="J17" s="309">
        <v>0</v>
      </c>
      <c r="K17" s="248">
        <v>2720</v>
      </c>
      <c r="L17" s="248">
        <v>8467</v>
      </c>
      <c r="M17" s="248"/>
      <c r="N17" s="248"/>
      <c r="O17" s="141"/>
      <c r="P17" s="141"/>
      <c r="S17" s="141"/>
      <c r="T17" s="207"/>
    </row>
    <row r="18" spans="1:20" ht="15.75" customHeight="1">
      <c r="A18" s="47">
        <v>1982</v>
      </c>
      <c r="B18" s="251">
        <v>292722</v>
      </c>
      <c r="C18" s="50">
        <v>13479</v>
      </c>
      <c r="D18" s="50">
        <v>268824</v>
      </c>
      <c r="E18" s="50">
        <v>9864</v>
      </c>
      <c r="F18" s="50">
        <v>555</v>
      </c>
      <c r="G18" s="50">
        <v>429</v>
      </c>
      <c r="H18" s="50">
        <v>271820</v>
      </c>
      <c r="I18" s="248">
        <v>9864</v>
      </c>
      <c r="J18" s="309">
        <v>0</v>
      </c>
      <c r="K18" s="248">
        <v>2811</v>
      </c>
      <c r="L18" s="248">
        <v>7798</v>
      </c>
      <c r="M18" s="248"/>
      <c r="N18" s="248"/>
      <c r="O18" s="141"/>
      <c r="P18" s="141"/>
      <c r="S18" s="141"/>
      <c r="T18" s="207"/>
    </row>
    <row r="19" spans="1:20" ht="15.75" customHeight="1">
      <c r="A19" s="47">
        <v>1983</v>
      </c>
      <c r="B19" s="251">
        <v>302570</v>
      </c>
      <c r="C19" s="50">
        <v>11958</v>
      </c>
      <c r="D19" s="50">
        <v>279651</v>
      </c>
      <c r="E19" s="50">
        <v>10287</v>
      </c>
      <c r="F19" s="50">
        <v>674</v>
      </c>
      <c r="G19" s="247" t="s">
        <v>32</v>
      </c>
      <c r="H19" s="50">
        <v>284223</v>
      </c>
      <c r="I19" s="248">
        <v>10287</v>
      </c>
      <c r="J19" s="309">
        <v>0</v>
      </c>
      <c r="K19" s="248">
        <v>147</v>
      </c>
      <c r="L19" s="248">
        <v>7913</v>
      </c>
      <c r="M19" s="248"/>
      <c r="N19" s="248"/>
      <c r="O19" s="141"/>
      <c r="P19" s="141"/>
      <c r="S19" s="141"/>
      <c r="T19" s="207"/>
    </row>
    <row r="20" spans="1:20" ht="15.75" customHeight="1">
      <c r="A20" s="47">
        <v>1984</v>
      </c>
      <c r="B20" s="251">
        <v>309918</v>
      </c>
      <c r="C20" s="50">
        <v>12049</v>
      </c>
      <c r="D20" s="50">
        <v>285995</v>
      </c>
      <c r="E20" s="50">
        <v>11191</v>
      </c>
      <c r="F20" s="50">
        <v>683</v>
      </c>
      <c r="G20" s="247" t="s">
        <v>32</v>
      </c>
      <c r="H20" s="50">
        <v>290853</v>
      </c>
      <c r="I20" s="248">
        <v>11191</v>
      </c>
      <c r="J20" s="309">
        <v>0</v>
      </c>
      <c r="K20" s="248">
        <v>138</v>
      </c>
      <c r="L20" s="248">
        <v>7736</v>
      </c>
      <c r="M20" s="248"/>
      <c r="N20" s="248"/>
      <c r="O20" s="141"/>
      <c r="P20" s="141"/>
      <c r="S20" s="141"/>
      <c r="T20" s="207"/>
    </row>
    <row r="21" spans="1:20" ht="15.75" customHeight="1">
      <c r="A21" s="47">
        <v>1985</v>
      </c>
      <c r="B21" s="251">
        <v>314721</v>
      </c>
      <c r="C21" s="50">
        <v>12759</v>
      </c>
      <c r="D21" s="50">
        <v>288336</v>
      </c>
      <c r="E21" s="50">
        <v>13028</v>
      </c>
      <c r="F21" s="50">
        <v>598</v>
      </c>
      <c r="G21" s="247" t="s">
        <v>32</v>
      </c>
      <c r="H21" s="50">
        <v>293326</v>
      </c>
      <c r="I21" s="248">
        <v>13028</v>
      </c>
      <c r="J21" s="309">
        <v>0</v>
      </c>
      <c r="K21" s="248">
        <v>181</v>
      </c>
      <c r="L21" s="248">
        <v>8186</v>
      </c>
      <c r="M21" s="248"/>
      <c r="N21" s="248"/>
      <c r="O21" s="141"/>
      <c r="P21" s="141"/>
      <c r="S21" s="141"/>
      <c r="T21" s="207"/>
    </row>
    <row r="22" spans="1:20" ht="15.75" customHeight="1">
      <c r="A22" s="47">
        <v>1986</v>
      </c>
      <c r="B22" s="251">
        <v>338882</v>
      </c>
      <c r="C22" s="50">
        <v>12322</v>
      </c>
      <c r="D22" s="50">
        <v>311738</v>
      </c>
      <c r="E22" s="50">
        <v>14267</v>
      </c>
      <c r="F22" s="50">
        <v>555</v>
      </c>
      <c r="G22" s="247" t="s">
        <v>32</v>
      </c>
      <c r="H22" s="50">
        <v>316603</v>
      </c>
      <c r="I22" s="248">
        <v>14267</v>
      </c>
      <c r="J22" s="309">
        <v>0</v>
      </c>
      <c r="K22" s="248">
        <v>135</v>
      </c>
      <c r="L22" s="248">
        <v>7877</v>
      </c>
      <c r="M22" s="248"/>
      <c r="N22" s="248"/>
      <c r="O22" s="141"/>
      <c r="P22" s="141"/>
      <c r="S22" s="141"/>
      <c r="T22" s="207"/>
    </row>
    <row r="23" spans="1:20" ht="15.75" customHeight="1">
      <c r="A23" s="47">
        <v>1987</v>
      </c>
      <c r="B23" s="251">
        <v>350115</v>
      </c>
      <c r="C23" s="50">
        <v>12223</v>
      </c>
      <c r="D23" s="50">
        <v>322387</v>
      </c>
      <c r="E23" s="50">
        <v>14864</v>
      </c>
      <c r="F23" s="50">
        <v>641</v>
      </c>
      <c r="G23" s="247" t="s">
        <v>32</v>
      </c>
      <c r="H23" s="50">
        <v>327167</v>
      </c>
      <c r="I23" s="248">
        <v>14907</v>
      </c>
      <c r="J23" s="309">
        <v>0</v>
      </c>
      <c r="K23" s="248">
        <v>135</v>
      </c>
      <c r="L23" s="248">
        <v>7906</v>
      </c>
      <c r="M23" s="248"/>
      <c r="N23" s="248"/>
      <c r="O23" s="141"/>
      <c r="P23" s="141"/>
      <c r="S23" s="141"/>
      <c r="T23" s="207"/>
    </row>
    <row r="24" spans="1:20" ht="15.75" customHeight="1">
      <c r="A24" s="47">
        <v>1988</v>
      </c>
      <c r="B24" s="251">
        <v>362585</v>
      </c>
      <c r="C24" s="50">
        <v>11649</v>
      </c>
      <c r="D24" s="50">
        <v>334362</v>
      </c>
      <c r="E24" s="50">
        <v>16190</v>
      </c>
      <c r="F24" s="50">
        <v>384</v>
      </c>
      <c r="G24" s="247" t="s">
        <v>32</v>
      </c>
      <c r="H24" s="50">
        <v>338543</v>
      </c>
      <c r="I24" s="248">
        <v>16232</v>
      </c>
      <c r="J24" s="309">
        <v>0</v>
      </c>
      <c r="K24" s="248">
        <v>135</v>
      </c>
      <c r="L24" s="248">
        <v>7675</v>
      </c>
      <c r="M24" s="248"/>
      <c r="N24" s="248"/>
      <c r="O24" s="141"/>
      <c r="P24" s="141"/>
      <c r="S24" s="141"/>
      <c r="T24" s="207"/>
    </row>
    <row r="25" spans="1:20" s="973" customFormat="1" ht="15.75" customHeight="1">
      <c r="A25" s="47">
        <v>1989</v>
      </c>
      <c r="B25" s="251">
        <v>367751</v>
      </c>
      <c r="C25" s="50">
        <v>11732</v>
      </c>
      <c r="D25" s="50">
        <v>337651</v>
      </c>
      <c r="E25" s="50">
        <v>17898</v>
      </c>
      <c r="F25" s="50">
        <v>470</v>
      </c>
      <c r="G25" s="247" t="s">
        <v>32</v>
      </c>
      <c r="H25" s="50">
        <v>341961</v>
      </c>
      <c r="I25" s="248">
        <v>17941</v>
      </c>
      <c r="J25" s="309">
        <v>0</v>
      </c>
      <c r="K25" s="248">
        <v>135</v>
      </c>
      <c r="L25" s="248">
        <v>7714</v>
      </c>
      <c r="M25" s="248"/>
      <c r="N25" s="248"/>
      <c r="O25" s="141"/>
      <c r="P25" s="141"/>
      <c r="S25" s="141"/>
      <c r="T25" s="207"/>
    </row>
    <row r="26" spans="1:20" s="973" customFormat="1" ht="15.75" customHeight="1">
      <c r="A26" s="61" t="s">
        <v>128</v>
      </c>
      <c r="B26" s="1062"/>
      <c r="C26" s="1059"/>
      <c r="D26" s="1059"/>
      <c r="E26" s="1059"/>
      <c r="F26" s="1059"/>
      <c r="G26" s="1000"/>
      <c r="H26" s="1059"/>
      <c r="I26" s="1061"/>
      <c r="J26" s="977"/>
      <c r="K26" s="1061"/>
      <c r="L26" s="1061"/>
      <c r="M26" s="1061"/>
      <c r="N26" s="1061"/>
      <c r="O26" s="141"/>
      <c r="P26" s="141"/>
      <c r="S26" s="141"/>
      <c r="T26" s="207"/>
    </row>
    <row r="27" spans="1:20" ht="15.75" customHeight="1">
      <c r="A27" s="1131" t="s">
        <v>668</v>
      </c>
      <c r="S27" s="141"/>
      <c r="T27" s="207"/>
    </row>
    <row r="28" spans="1:20" ht="15.75" customHeight="1">
      <c r="A28" s="347" t="s">
        <v>576</v>
      </c>
      <c r="B28" s="410"/>
      <c r="C28" s="410"/>
      <c r="D28" s="410"/>
      <c r="E28" s="226"/>
      <c r="F28" s="226"/>
      <c r="G28" s="226"/>
      <c r="H28" s="226"/>
      <c r="I28" s="226"/>
      <c r="J28" s="226"/>
      <c r="K28" s="226"/>
      <c r="L28" s="226"/>
      <c r="M28" s="226"/>
      <c r="N28" s="226"/>
      <c r="O28" s="226"/>
    </row>
    <row r="30" spans="1:20" ht="15.75" customHeight="1">
      <c r="A30" s="285"/>
      <c r="B30" s="291"/>
      <c r="C30" s="260" t="s">
        <v>10</v>
      </c>
      <c r="D30" s="213"/>
      <c r="E30" s="213"/>
      <c r="F30" s="261"/>
      <c r="G30" s="208" t="s">
        <v>10</v>
      </c>
      <c r="H30" s="208"/>
      <c r="I30" s="208"/>
      <c r="J30" s="208"/>
      <c r="K30" s="208"/>
      <c r="L30" s="208"/>
      <c r="N30" s="415"/>
      <c r="O30" s="415"/>
    </row>
    <row r="31" spans="1:20" ht="47.25" customHeight="1">
      <c r="A31" s="286"/>
      <c r="B31" s="203"/>
      <c r="C31" s="252" t="s">
        <v>218</v>
      </c>
      <c r="D31" s="252" t="s">
        <v>219</v>
      </c>
      <c r="E31" s="252" t="s">
        <v>39</v>
      </c>
      <c r="F31" s="252" t="s">
        <v>220</v>
      </c>
      <c r="G31" s="252" t="s">
        <v>36</v>
      </c>
      <c r="H31" s="451" t="s">
        <v>223</v>
      </c>
      <c r="I31" s="451" t="s">
        <v>265</v>
      </c>
      <c r="J31" s="451" t="s">
        <v>280</v>
      </c>
      <c r="K31" s="252" t="s">
        <v>222</v>
      </c>
      <c r="L31" s="449" t="s">
        <v>35</v>
      </c>
      <c r="N31" s="414"/>
      <c r="O31" s="414"/>
    </row>
    <row r="32" spans="1:20" ht="15.75" customHeight="1">
      <c r="A32" s="287"/>
      <c r="B32" s="288" t="s">
        <v>16</v>
      </c>
      <c r="C32" s="289"/>
      <c r="D32" s="289"/>
      <c r="E32" s="289"/>
      <c r="F32" s="289"/>
      <c r="G32" s="289"/>
      <c r="H32" s="289"/>
      <c r="I32" s="289"/>
      <c r="J32" s="213"/>
      <c r="K32" s="213"/>
      <c r="L32" s="213"/>
      <c r="N32" s="255"/>
      <c r="O32" s="255"/>
    </row>
    <row r="33" spans="1:17" ht="15.75" customHeight="1">
      <c r="A33" s="47">
        <v>1990</v>
      </c>
      <c r="B33" s="250">
        <v>368965.64848078287</v>
      </c>
      <c r="C33" s="244">
        <v>12750</v>
      </c>
      <c r="D33" s="244">
        <v>352997</v>
      </c>
      <c r="E33" s="244">
        <v>2703.6484807828419</v>
      </c>
      <c r="F33" s="244">
        <v>555</v>
      </c>
      <c r="G33" s="308">
        <v>0</v>
      </c>
      <c r="H33" s="246">
        <v>357862</v>
      </c>
      <c r="I33" s="246">
        <v>2663.6484807828419</v>
      </c>
      <c r="J33" s="309">
        <v>0</v>
      </c>
      <c r="K33" s="50">
        <v>92</v>
      </c>
      <c r="L33" s="50">
        <v>8348</v>
      </c>
      <c r="N33" s="50"/>
      <c r="O33" s="141"/>
      <c r="P33" s="141"/>
      <c r="Q33" s="1138"/>
    </row>
    <row r="34" spans="1:17" ht="15.75" customHeight="1">
      <c r="A34" s="47">
        <v>1991</v>
      </c>
      <c r="B34" s="251">
        <v>380294.81126632576</v>
      </c>
      <c r="C34" s="50">
        <v>13230</v>
      </c>
      <c r="D34" s="50">
        <v>362845</v>
      </c>
      <c r="E34" s="50">
        <v>3578.8112663257762</v>
      </c>
      <c r="F34" s="50">
        <v>641</v>
      </c>
      <c r="G34" s="309">
        <v>0</v>
      </c>
      <c r="H34" s="248">
        <v>367711</v>
      </c>
      <c r="I34" s="248">
        <v>3578.8112663257762</v>
      </c>
      <c r="J34" s="309">
        <v>0</v>
      </c>
      <c r="K34" s="50">
        <v>92</v>
      </c>
      <c r="L34" s="50">
        <v>8913</v>
      </c>
      <c r="N34" s="50"/>
      <c r="O34" s="141"/>
      <c r="P34" s="141"/>
    </row>
    <row r="35" spans="1:17" ht="15.75" customHeight="1">
      <c r="A35" s="47">
        <v>1992</v>
      </c>
      <c r="B35" s="251">
        <v>386853.72119911032</v>
      </c>
      <c r="C35" s="50">
        <v>13411</v>
      </c>
      <c r="D35" s="50">
        <v>369537</v>
      </c>
      <c r="E35" s="50">
        <v>3179.7211991103159</v>
      </c>
      <c r="F35" s="50">
        <v>726</v>
      </c>
      <c r="G35" s="309">
        <v>0</v>
      </c>
      <c r="H35" s="248">
        <v>374572</v>
      </c>
      <c r="I35" s="248">
        <v>3179.7211991103159</v>
      </c>
      <c r="J35" s="309">
        <v>0</v>
      </c>
      <c r="K35" s="50">
        <v>92</v>
      </c>
      <c r="L35" s="50">
        <v>9010</v>
      </c>
      <c r="N35" s="50"/>
      <c r="O35" s="141"/>
      <c r="P35" s="141"/>
    </row>
    <row r="36" spans="1:17" ht="15.75" customHeight="1">
      <c r="A36" s="47">
        <v>1993</v>
      </c>
      <c r="B36" s="251">
        <v>409350.48590191972</v>
      </c>
      <c r="C36" s="50">
        <v>13109</v>
      </c>
      <c r="D36" s="50">
        <v>392594</v>
      </c>
      <c r="E36" s="50">
        <v>2921.4859019197029</v>
      </c>
      <c r="F36" s="50">
        <v>726</v>
      </c>
      <c r="G36" s="309">
        <v>0</v>
      </c>
      <c r="H36" s="248">
        <v>397246</v>
      </c>
      <c r="I36" s="248">
        <v>2921.4859019197029</v>
      </c>
      <c r="J36" s="309">
        <v>0</v>
      </c>
      <c r="K36" s="50">
        <v>92</v>
      </c>
      <c r="L36" s="50">
        <v>9091</v>
      </c>
      <c r="N36" s="50"/>
      <c r="O36" s="141"/>
      <c r="P36" s="141"/>
    </row>
    <row r="37" spans="1:17" ht="15.75" customHeight="1">
      <c r="A37" s="995">
        <v>1994</v>
      </c>
      <c r="B37" s="251">
        <v>393941.41006990522</v>
      </c>
      <c r="C37" s="50">
        <v>13660</v>
      </c>
      <c r="D37" s="50">
        <v>376726</v>
      </c>
      <c r="E37" s="50">
        <v>2872.4100699052287</v>
      </c>
      <c r="F37" s="50">
        <v>683</v>
      </c>
      <c r="G37" s="309">
        <v>0</v>
      </c>
      <c r="H37" s="248">
        <v>381592</v>
      </c>
      <c r="I37" s="248">
        <v>2872.4100699052287</v>
      </c>
      <c r="J37" s="309">
        <v>0</v>
      </c>
      <c r="K37" s="50">
        <v>90</v>
      </c>
      <c r="L37" s="50">
        <v>9386</v>
      </c>
      <c r="N37" s="50"/>
      <c r="O37" s="141"/>
      <c r="P37" s="141"/>
    </row>
    <row r="38" spans="1:17" ht="15.75" customHeight="1">
      <c r="A38" s="47">
        <v>1995</v>
      </c>
      <c r="B38" s="251">
        <v>403260.46695283998</v>
      </c>
      <c r="C38" s="50">
        <v>13756</v>
      </c>
      <c r="D38" s="50">
        <v>386165</v>
      </c>
      <c r="E38" s="50">
        <v>2823.4669528399791</v>
      </c>
      <c r="F38" s="50">
        <v>516</v>
      </c>
      <c r="G38" s="309">
        <v>0</v>
      </c>
      <c r="H38" s="248">
        <v>389958</v>
      </c>
      <c r="I38" s="248">
        <v>2823.4669528399791</v>
      </c>
      <c r="J38" s="248">
        <v>844</v>
      </c>
      <c r="K38" s="50">
        <v>92</v>
      </c>
      <c r="L38" s="50">
        <v>9543</v>
      </c>
      <c r="N38" s="50"/>
      <c r="O38" s="141"/>
      <c r="P38" s="141"/>
    </row>
    <row r="39" spans="1:17" ht="15.75" customHeight="1">
      <c r="A39" s="47">
        <v>1996</v>
      </c>
      <c r="B39" s="251">
        <v>407287.90301151364</v>
      </c>
      <c r="C39" s="50">
        <v>13642</v>
      </c>
      <c r="D39" s="50">
        <v>389580</v>
      </c>
      <c r="E39" s="50">
        <v>3592.9030115136666</v>
      </c>
      <c r="F39" s="50">
        <v>473</v>
      </c>
      <c r="G39" s="309">
        <v>0</v>
      </c>
      <c r="H39" s="248">
        <v>393326</v>
      </c>
      <c r="I39" s="248">
        <v>3461.9030115136666</v>
      </c>
      <c r="J39" s="248">
        <v>936</v>
      </c>
      <c r="K39" s="50">
        <v>92</v>
      </c>
      <c r="L39" s="50">
        <v>9472</v>
      </c>
      <c r="N39" s="50"/>
      <c r="O39" s="141"/>
      <c r="P39" s="141"/>
    </row>
    <row r="40" spans="1:17" ht="15.75" customHeight="1">
      <c r="A40" s="47">
        <v>1997</v>
      </c>
      <c r="B40" s="251">
        <v>413693.02450567589</v>
      </c>
      <c r="C40" s="50">
        <v>13906</v>
      </c>
      <c r="D40" s="50">
        <v>395510</v>
      </c>
      <c r="E40" s="50">
        <v>3890.0245056758649</v>
      </c>
      <c r="F40" s="50">
        <v>387</v>
      </c>
      <c r="G40" s="309">
        <v>0</v>
      </c>
      <c r="H40" s="248">
        <v>398437</v>
      </c>
      <c r="I40" s="248">
        <v>3716.0245056758649</v>
      </c>
      <c r="J40" s="248">
        <v>1541</v>
      </c>
      <c r="K40" s="50">
        <v>92</v>
      </c>
      <c r="L40" s="50">
        <v>9908</v>
      </c>
      <c r="N40" s="50"/>
      <c r="O40" s="141"/>
      <c r="P40" s="141"/>
    </row>
    <row r="41" spans="1:17" ht="15.75" customHeight="1">
      <c r="A41" s="47">
        <v>1998</v>
      </c>
      <c r="B41" s="251">
        <v>422018.91455212655</v>
      </c>
      <c r="C41" s="50">
        <v>13933.057200000001</v>
      </c>
      <c r="D41" s="50">
        <v>403710.50300000003</v>
      </c>
      <c r="E41" s="50">
        <v>3988.7143521265389</v>
      </c>
      <c r="F41" s="50">
        <v>386.64</v>
      </c>
      <c r="G41" s="309">
        <v>0</v>
      </c>
      <c r="H41" s="248">
        <v>406856.58399999997</v>
      </c>
      <c r="I41" s="248">
        <v>3814.5423521265402</v>
      </c>
      <c r="J41" s="248">
        <v>1321</v>
      </c>
      <c r="K41" s="50">
        <v>46.051000000000002</v>
      </c>
      <c r="L41" s="50">
        <v>9980.7372000000014</v>
      </c>
      <c r="N41" s="50"/>
      <c r="O41" s="141"/>
      <c r="P41" s="141"/>
    </row>
    <row r="42" spans="1:17" ht="15.75" customHeight="1">
      <c r="A42" s="47">
        <v>1999</v>
      </c>
      <c r="B42" s="251">
        <v>442293.73535024677</v>
      </c>
      <c r="C42" s="50">
        <v>13511.638800000001</v>
      </c>
      <c r="D42" s="50">
        <v>424393.64799999999</v>
      </c>
      <c r="E42" s="50">
        <v>4087.728550246753</v>
      </c>
      <c r="F42" s="50">
        <v>300.72000000000003</v>
      </c>
      <c r="G42" s="309">
        <v>0</v>
      </c>
      <c r="H42" s="248">
        <v>426834.15</v>
      </c>
      <c r="I42" s="248">
        <v>3913.5565502467543</v>
      </c>
      <c r="J42" s="248">
        <v>1725</v>
      </c>
      <c r="K42" s="50">
        <v>46.91</v>
      </c>
      <c r="L42" s="50">
        <v>9774.1188000000002</v>
      </c>
      <c r="N42" s="50"/>
      <c r="O42" s="141"/>
      <c r="P42" s="141"/>
    </row>
    <row r="43" spans="1:17" ht="15.75" customHeight="1">
      <c r="A43" s="47">
        <v>2000</v>
      </c>
      <c r="B43" s="251">
        <v>434119.92121420457</v>
      </c>
      <c r="C43" s="50">
        <v>13889.2608</v>
      </c>
      <c r="D43" s="50">
        <v>415735.11900000001</v>
      </c>
      <c r="E43" s="50">
        <v>4237.7814142045208</v>
      </c>
      <c r="F43" s="50">
        <v>257.76</v>
      </c>
      <c r="G43" s="309">
        <v>0</v>
      </c>
      <c r="H43" s="248">
        <v>416793.02500000002</v>
      </c>
      <c r="I43" s="248">
        <v>4063.6094142045222</v>
      </c>
      <c r="J43" s="248">
        <v>2936</v>
      </c>
      <c r="K43" s="50">
        <v>46.665999999999997</v>
      </c>
      <c r="L43" s="50">
        <v>10280.620800000001</v>
      </c>
      <c r="N43" s="50"/>
      <c r="O43" s="141"/>
      <c r="P43" s="141"/>
    </row>
    <row r="44" spans="1:17" ht="15.75" customHeight="1">
      <c r="A44" s="47">
        <v>2001</v>
      </c>
      <c r="B44" s="251">
        <v>421177.96580781788</v>
      </c>
      <c r="C44" s="50">
        <v>9452.8128000000015</v>
      </c>
      <c r="D44" s="50">
        <v>407125.87900000002</v>
      </c>
      <c r="E44" s="50">
        <v>4341.5140078178665</v>
      </c>
      <c r="F44" s="50">
        <v>257.76</v>
      </c>
      <c r="G44" s="309">
        <v>0</v>
      </c>
      <c r="H44" s="248">
        <v>407546.93299999996</v>
      </c>
      <c r="I44" s="248">
        <v>4167.3420078178679</v>
      </c>
      <c r="J44" s="248">
        <v>3487</v>
      </c>
      <c r="K44" s="50">
        <v>46.597999999999999</v>
      </c>
      <c r="L44" s="50">
        <v>5930.0927999999994</v>
      </c>
      <c r="N44" s="50"/>
      <c r="O44" s="141"/>
      <c r="P44" s="141"/>
    </row>
    <row r="45" spans="1:17" ht="15.75" customHeight="1">
      <c r="A45" s="47">
        <v>2002</v>
      </c>
      <c r="B45" s="251">
        <v>417564.20484201238</v>
      </c>
      <c r="C45" s="50">
        <v>9588.0048000000006</v>
      </c>
      <c r="D45" s="50">
        <v>403787.98540000001</v>
      </c>
      <c r="E45" s="50">
        <v>3973.4146420123616</v>
      </c>
      <c r="F45" s="50">
        <v>214.8</v>
      </c>
      <c r="G45" s="309">
        <v>0</v>
      </c>
      <c r="H45" s="248">
        <v>402213.69900000002</v>
      </c>
      <c r="I45" s="248">
        <v>3799.2426420123629</v>
      </c>
      <c r="J45" s="248">
        <v>5177.8184000000001</v>
      </c>
      <c r="K45" s="50">
        <v>93.36</v>
      </c>
      <c r="L45" s="50">
        <v>6280.0847999999996</v>
      </c>
      <c r="N45" s="50"/>
      <c r="O45" s="141"/>
      <c r="P45" s="141"/>
    </row>
    <row r="46" spans="1:17" ht="15.75" customHeight="1">
      <c r="A46" s="47">
        <v>2003</v>
      </c>
      <c r="B46" s="251">
        <v>400051.00145863823</v>
      </c>
      <c r="C46" s="50">
        <v>9152.5248000000011</v>
      </c>
      <c r="D46" s="50">
        <v>386215.277</v>
      </c>
      <c r="E46" s="50">
        <v>4425.4396586381845</v>
      </c>
      <c r="F46" s="50">
        <v>257.76</v>
      </c>
      <c r="G46" s="309">
        <v>0</v>
      </c>
      <c r="H46" s="248">
        <v>383860.30599999998</v>
      </c>
      <c r="I46" s="248">
        <v>4294.8106586381837</v>
      </c>
      <c r="J46" s="248">
        <v>5872</v>
      </c>
      <c r="K46" s="50">
        <v>93.36</v>
      </c>
      <c r="L46" s="50">
        <v>5930.5248000000001</v>
      </c>
      <c r="N46" s="50"/>
      <c r="O46" s="141"/>
      <c r="P46" s="141"/>
    </row>
    <row r="47" spans="1:17" ht="15.75" customHeight="1">
      <c r="A47" s="47">
        <v>2004</v>
      </c>
      <c r="B47" s="251">
        <v>407231.91229953844</v>
      </c>
      <c r="C47" s="50">
        <v>11973.698879999998</v>
      </c>
      <c r="D47" s="50">
        <v>389703.78414999996</v>
      </c>
      <c r="E47" s="50">
        <v>5278.9267895384401</v>
      </c>
      <c r="F47" s="50">
        <v>275.50247999999999</v>
      </c>
      <c r="G47" s="309">
        <v>0</v>
      </c>
      <c r="H47" s="248">
        <v>385620.136199</v>
      </c>
      <c r="I47" s="248">
        <v>5173.4221005384388</v>
      </c>
      <c r="J47" s="248">
        <v>7354</v>
      </c>
      <c r="K47" s="50">
        <v>186.72</v>
      </c>
      <c r="L47" s="50">
        <v>8897.634</v>
      </c>
      <c r="N47" s="50"/>
      <c r="O47" s="141"/>
      <c r="P47" s="141"/>
    </row>
    <row r="48" spans="1:17" ht="15.75" customHeight="1">
      <c r="A48" s="47">
        <v>2005</v>
      </c>
      <c r="B48" s="251">
        <v>397259.92027186666</v>
      </c>
      <c r="C48" s="50">
        <v>15401.76807696367</v>
      </c>
      <c r="D48" s="50">
        <v>375597.01683833235</v>
      </c>
      <c r="E48" s="50">
        <v>5927.2376793751828</v>
      </c>
      <c r="F48" s="50">
        <v>333.89767719547933</v>
      </c>
      <c r="G48" s="309">
        <v>0</v>
      </c>
      <c r="H48" s="248">
        <v>364475.51367006928</v>
      </c>
      <c r="I48" s="248">
        <v>5815.6417676951824</v>
      </c>
      <c r="J48" s="248">
        <v>13664.940990161711</v>
      </c>
      <c r="K48" s="50">
        <v>757.01024394054787</v>
      </c>
      <c r="L48" s="50">
        <v>12546.813599999999</v>
      </c>
      <c r="N48" s="50"/>
      <c r="O48" s="141"/>
      <c r="P48" s="141"/>
    </row>
    <row r="49" spans="1:27" ht="15.75" customHeight="1">
      <c r="A49" s="47">
        <v>2006</v>
      </c>
      <c r="B49" s="251">
        <v>397462.20566925936</v>
      </c>
      <c r="C49" s="50">
        <v>11113.354600169007</v>
      </c>
      <c r="D49" s="50">
        <v>379844.53247458482</v>
      </c>
      <c r="E49" s="50">
        <v>6234.0784968094231</v>
      </c>
      <c r="F49" s="50">
        <v>270.24009769613764</v>
      </c>
      <c r="G49" s="309">
        <v>0</v>
      </c>
      <c r="H49" s="248">
        <v>355608.74679924001</v>
      </c>
      <c r="I49" s="248">
        <v>6129.5892305694215</v>
      </c>
      <c r="J49" s="248">
        <v>26005.19788977435</v>
      </c>
      <c r="K49" s="50">
        <v>1220.3137496756337</v>
      </c>
      <c r="L49" s="50">
        <v>8498.3580000000002</v>
      </c>
      <c r="N49" s="50"/>
      <c r="O49" s="141"/>
      <c r="P49" s="141"/>
    </row>
    <row r="50" spans="1:27" ht="15.75" customHeight="1">
      <c r="A50" s="47">
        <v>2007</v>
      </c>
      <c r="B50" s="251">
        <v>394463.7556430464</v>
      </c>
      <c r="C50" s="50">
        <v>11091.052620951243</v>
      </c>
      <c r="D50" s="50">
        <v>376825.82659519714</v>
      </c>
      <c r="E50" s="50">
        <v>6379.4704254112148</v>
      </c>
      <c r="F50" s="50">
        <v>167.40600148685644</v>
      </c>
      <c r="G50" s="309">
        <v>0</v>
      </c>
      <c r="H50" s="248">
        <v>348938.9638997165</v>
      </c>
      <c r="I50" s="248">
        <v>6281.6345295712163</v>
      </c>
      <c r="J50" s="248">
        <v>28347.74317671387</v>
      </c>
      <c r="K50" s="50">
        <v>2366.6972370448484</v>
      </c>
      <c r="L50" s="50">
        <v>8528.7168000000001</v>
      </c>
      <c r="N50" s="50"/>
      <c r="O50" s="141"/>
      <c r="P50" s="141"/>
    </row>
    <row r="51" spans="1:27" ht="15.75" customHeight="1">
      <c r="A51" s="47">
        <v>2008</v>
      </c>
      <c r="B51" s="251">
        <v>388393.54995505523</v>
      </c>
      <c r="C51" s="50">
        <v>10889.962967601365</v>
      </c>
      <c r="D51" s="50">
        <v>370895.28408618883</v>
      </c>
      <c r="E51" s="50">
        <v>6474.0745526647588</v>
      </c>
      <c r="F51" s="50">
        <v>134.22834860020228</v>
      </c>
      <c r="G51" s="309">
        <v>0</v>
      </c>
      <c r="H51" s="248">
        <v>347643.38842600555</v>
      </c>
      <c r="I51" s="248">
        <v>6371.9679593847541</v>
      </c>
      <c r="J51" s="248">
        <v>22828.889013211992</v>
      </c>
      <c r="K51" s="50">
        <v>3158.1905564528897</v>
      </c>
      <c r="L51" s="50">
        <v>8391.1139999999996</v>
      </c>
      <c r="N51" s="50"/>
      <c r="O51" s="141"/>
      <c r="P51" s="141"/>
    </row>
    <row r="52" spans="1:27" ht="15.75" customHeight="1">
      <c r="A52" s="47">
        <v>2009</v>
      </c>
      <c r="B52" s="1029">
        <v>384015.54915758205</v>
      </c>
      <c r="C52" s="1023">
        <v>10549.638227324042</v>
      </c>
      <c r="D52" s="1023">
        <v>366365.75645160722</v>
      </c>
      <c r="E52" s="1023">
        <v>6821.7394287861753</v>
      </c>
      <c r="F52" s="1023">
        <v>278.41504986456675</v>
      </c>
      <c r="G52" s="977">
        <v>0</v>
      </c>
      <c r="H52" s="1001">
        <v>344352.99956132495</v>
      </c>
      <c r="I52" s="1023">
        <v>6726.5927486261717</v>
      </c>
      <c r="J52" s="1023">
        <v>20336.07048364541</v>
      </c>
      <c r="K52" s="1023">
        <v>4338.9123639855043</v>
      </c>
      <c r="L52" s="1023">
        <v>8260.9740000000002</v>
      </c>
      <c r="N52" s="50"/>
      <c r="O52" s="141"/>
      <c r="P52" s="141"/>
    </row>
    <row r="53" spans="1:27" s="669" customFormat="1" ht="15.75" customHeight="1">
      <c r="A53" s="347" t="s">
        <v>576</v>
      </c>
      <c r="B53" s="410"/>
      <c r="C53" s="410"/>
      <c r="D53" s="410"/>
      <c r="E53" s="226"/>
      <c r="F53" s="226"/>
      <c r="G53" s="226"/>
      <c r="H53" s="226"/>
      <c r="I53" s="226"/>
      <c r="J53" s="226"/>
      <c r="K53" s="226"/>
      <c r="L53" s="226"/>
      <c r="M53" s="226"/>
      <c r="N53" s="226"/>
      <c r="O53" s="226"/>
    </row>
    <row r="54" spans="1:27" s="669" customFormat="1" ht="15.75" customHeight="1"/>
    <row r="55" spans="1:27" s="669" customFormat="1" ht="15.75" customHeight="1">
      <c r="A55" s="285"/>
      <c r="B55" s="291"/>
      <c r="C55" s="260" t="s">
        <v>10</v>
      </c>
      <c r="D55" s="213"/>
      <c r="E55" s="213"/>
      <c r="F55" s="261"/>
      <c r="G55" s="208" t="s">
        <v>10</v>
      </c>
      <c r="H55" s="208"/>
      <c r="I55" s="208"/>
      <c r="J55" s="208"/>
      <c r="K55" s="208"/>
      <c r="L55" s="208"/>
      <c r="N55" s="415"/>
      <c r="O55" s="415"/>
    </row>
    <row r="56" spans="1:27" s="669" customFormat="1" ht="47.25" customHeight="1">
      <c r="A56" s="286"/>
      <c r="B56" s="203"/>
      <c r="C56" s="252" t="s">
        <v>218</v>
      </c>
      <c r="D56" s="252" t="s">
        <v>219</v>
      </c>
      <c r="E56" s="252" t="s">
        <v>39</v>
      </c>
      <c r="F56" s="252" t="s">
        <v>220</v>
      </c>
      <c r="G56" s="252" t="s">
        <v>36</v>
      </c>
      <c r="H56" s="684" t="s">
        <v>223</v>
      </c>
      <c r="I56" s="684" t="s">
        <v>265</v>
      </c>
      <c r="J56" s="684" t="s">
        <v>280</v>
      </c>
      <c r="K56" s="252" t="s">
        <v>222</v>
      </c>
      <c r="L56" s="682" t="s">
        <v>35</v>
      </c>
      <c r="N56" s="414"/>
      <c r="O56" s="414"/>
    </row>
    <row r="57" spans="1:27" s="669" customFormat="1" ht="15.75" customHeight="1">
      <c r="A57" s="287"/>
      <c r="B57" s="260" t="s">
        <v>16</v>
      </c>
      <c r="C57" s="213"/>
      <c r="D57" s="213"/>
      <c r="E57" s="213"/>
      <c r="F57" s="213"/>
      <c r="G57" s="213"/>
      <c r="H57" s="213"/>
      <c r="I57" s="213"/>
      <c r="J57" s="213"/>
      <c r="K57" s="213"/>
      <c r="L57" s="213"/>
      <c r="N57" s="255"/>
      <c r="O57" s="255"/>
    </row>
    <row r="58" spans="1:27" ht="15.75" customHeight="1">
      <c r="A58" s="47">
        <v>2010</v>
      </c>
      <c r="B58" s="1029">
        <v>387337.63180309319</v>
      </c>
      <c r="C58" s="1023">
        <v>11153.053379554809</v>
      </c>
      <c r="D58" s="1023">
        <v>369840.24149448413</v>
      </c>
      <c r="E58" s="1023">
        <v>6088.4857516689153</v>
      </c>
      <c r="F58" s="1023">
        <v>255.8511773853543</v>
      </c>
      <c r="G58" s="977">
        <v>0</v>
      </c>
      <c r="H58" s="1001">
        <v>347645.09695491847</v>
      </c>
      <c r="I58" s="1023">
        <v>5997.6306695889143</v>
      </c>
      <c r="J58" s="1023">
        <v>21378.804031112097</v>
      </c>
      <c r="K58" s="1023">
        <v>3503.8545474736839</v>
      </c>
      <c r="L58" s="1023">
        <v>8812.2456000000002</v>
      </c>
      <c r="N58" s="50"/>
      <c r="O58" s="141"/>
      <c r="P58" s="141"/>
    </row>
    <row r="59" spans="1:27" ht="15.75" customHeight="1">
      <c r="A59" s="47">
        <v>2011</v>
      </c>
      <c r="B59" s="1029">
        <v>395319.20810014283</v>
      </c>
      <c r="C59" s="1023">
        <v>10979.134079236095</v>
      </c>
      <c r="D59" s="1023">
        <v>377910.25267553842</v>
      </c>
      <c r="E59" s="1023">
        <v>6259.6725959481701</v>
      </c>
      <c r="F59" s="1023">
        <v>170.14874942007691</v>
      </c>
      <c r="G59" s="977">
        <v>0</v>
      </c>
      <c r="H59" s="1001">
        <v>355899.6786746427</v>
      </c>
      <c r="I59" s="1023">
        <v>6162.1362759481708</v>
      </c>
      <c r="J59" s="1023">
        <v>20757.783848762443</v>
      </c>
      <c r="K59" s="1023">
        <v>3945.0949007894737</v>
      </c>
      <c r="L59" s="1023">
        <v>8554.5144</v>
      </c>
      <c r="N59" s="50"/>
      <c r="O59" s="141"/>
      <c r="P59" s="141"/>
    </row>
    <row r="60" spans="1:27" ht="15.75" customHeight="1">
      <c r="A60" s="249">
        <v>2012</v>
      </c>
      <c r="B60" s="1029">
        <v>389211.75399800966</v>
      </c>
      <c r="C60" s="1023">
        <v>11102.063866726736</v>
      </c>
      <c r="D60" s="1023">
        <v>372535.62125881581</v>
      </c>
      <c r="E60" s="1023">
        <v>5446.4401276364733</v>
      </c>
      <c r="F60" s="1023">
        <v>127.62874483069317</v>
      </c>
      <c r="G60" s="977">
        <v>0</v>
      </c>
      <c r="H60" s="1001">
        <v>350137.73596807645</v>
      </c>
      <c r="I60" s="1023">
        <v>5362.8052234242859</v>
      </c>
      <c r="J60" s="1023">
        <v>21032.118644813752</v>
      </c>
      <c r="K60" s="1023">
        <v>4044.5193616952602</v>
      </c>
      <c r="L60" s="1023">
        <v>8634.5748000000003</v>
      </c>
      <c r="N60" s="642"/>
      <c r="O60" s="141"/>
      <c r="P60" s="141"/>
    </row>
    <row r="61" spans="1:27" ht="15.75" customHeight="1">
      <c r="A61" s="622">
        <v>2013</v>
      </c>
      <c r="B61" s="1029">
        <v>394281.89027550316</v>
      </c>
      <c r="C61" s="1023">
        <v>11082.978428247992</v>
      </c>
      <c r="D61" s="1023">
        <v>378525.71098856698</v>
      </c>
      <c r="E61" s="1023">
        <v>4545.4736500320723</v>
      </c>
      <c r="F61" s="1023">
        <v>127.72720865614237</v>
      </c>
      <c r="G61" s="977">
        <v>0</v>
      </c>
      <c r="H61" s="1001">
        <v>357875.06681649975</v>
      </c>
      <c r="I61" s="1023">
        <v>4472.8009706220619</v>
      </c>
      <c r="J61" s="1023">
        <v>19445.771017689865</v>
      </c>
      <c r="K61" s="1023">
        <v>3789.514270691524</v>
      </c>
      <c r="L61" s="1023">
        <v>8698.7372000000014</v>
      </c>
      <c r="N61" s="50"/>
      <c r="O61" s="141"/>
      <c r="P61" s="141"/>
    </row>
    <row r="62" spans="1:27" ht="15.75" customHeight="1">
      <c r="A62" s="622">
        <v>2014</v>
      </c>
      <c r="B62" s="1029">
        <v>400070.256543417</v>
      </c>
      <c r="C62" s="1023">
        <v>11004.489588609898</v>
      </c>
      <c r="D62" s="1023">
        <v>384114.32052959269</v>
      </c>
      <c r="E62" s="1023">
        <v>4823.6617817256702</v>
      </c>
      <c r="F62" s="1023">
        <v>127.78464348863881</v>
      </c>
      <c r="G62" s="977">
        <v>0</v>
      </c>
      <c r="H62" s="1001">
        <v>363937.02678489219</v>
      </c>
      <c r="I62" s="1023">
        <v>4754.3609987547752</v>
      </c>
      <c r="J62" s="1023">
        <v>19085.601497122298</v>
      </c>
      <c r="K62" s="1023">
        <v>3801.8756626476811</v>
      </c>
      <c r="L62" s="1023">
        <v>8491.3916000000008</v>
      </c>
      <c r="N62" s="642"/>
      <c r="O62" s="141"/>
      <c r="P62" s="141"/>
      <c r="Q62"/>
      <c r="R62"/>
      <c r="S62"/>
      <c r="T62"/>
      <c r="U62"/>
      <c r="V62"/>
      <c r="W62"/>
      <c r="X62"/>
      <c r="Y62"/>
      <c r="Z62"/>
      <c r="AA62"/>
    </row>
    <row r="63" spans="1:27" ht="15.75" customHeight="1">
      <c r="A63" s="671">
        <v>2015</v>
      </c>
      <c r="B63" s="1029">
        <v>400926.12680852023</v>
      </c>
      <c r="C63" s="1023">
        <v>10685.256099272819</v>
      </c>
      <c r="D63" s="1023">
        <v>383788.36724110832</v>
      </c>
      <c r="E63" s="1023">
        <v>6325.4007812896234</v>
      </c>
      <c r="F63" s="1023">
        <v>127.10268684948285</v>
      </c>
      <c r="G63" s="977">
        <v>0</v>
      </c>
      <c r="H63" s="1001">
        <v>364825.59004457144</v>
      </c>
      <c r="I63" s="1023">
        <v>6244.125590690448</v>
      </c>
      <c r="J63" s="1023">
        <v>18403.614308506782</v>
      </c>
      <c r="K63" s="1023">
        <v>3351.9620647515053</v>
      </c>
      <c r="L63" s="1023">
        <v>8100.8348000000005</v>
      </c>
      <c r="O63" s="141"/>
      <c r="P63" s="141"/>
    </row>
    <row r="64" spans="1:27" ht="15.75" customHeight="1">
      <c r="A64" s="704">
        <v>2016</v>
      </c>
      <c r="B64" s="1029">
        <v>407551.12921146728</v>
      </c>
      <c r="C64" s="1023">
        <v>10979.513574926934</v>
      </c>
      <c r="D64" s="1023">
        <v>390426.34118383494</v>
      </c>
      <c r="E64" s="1023">
        <v>6018.274733959086</v>
      </c>
      <c r="F64" s="1023">
        <v>126.99971874634663</v>
      </c>
      <c r="G64" s="977">
        <v>0</v>
      </c>
      <c r="H64" s="1001">
        <v>371697.85698414053</v>
      </c>
      <c r="I64" s="1023">
        <v>5957.0594301083474</v>
      </c>
      <c r="J64" s="1023">
        <v>18403.43141249453</v>
      </c>
      <c r="K64" s="1023">
        <v>2976.6621847238839</v>
      </c>
      <c r="L64" s="1023">
        <v>8516.119200000001</v>
      </c>
      <c r="O64" s="141"/>
      <c r="P64" s="141"/>
    </row>
    <row r="65" spans="1:17" ht="15.75" customHeight="1">
      <c r="A65" s="784">
        <v>2017</v>
      </c>
      <c r="B65" s="1029">
        <v>412663.85505902529</v>
      </c>
      <c r="C65" s="1023">
        <v>10675.923048643033</v>
      </c>
      <c r="D65" s="1023">
        <v>396591.24484002835</v>
      </c>
      <c r="E65" s="1023">
        <v>5269.6961155026074</v>
      </c>
      <c r="F65" s="1023">
        <v>126.99105485129675</v>
      </c>
      <c r="G65" s="977">
        <v>0</v>
      </c>
      <c r="H65" s="1001">
        <v>377952.66413459112</v>
      </c>
      <c r="I65" s="1023">
        <v>5202.1826706737629</v>
      </c>
      <c r="J65" s="1023">
        <v>18781.349212733992</v>
      </c>
      <c r="K65" s="1023">
        <v>2519.0874410264278</v>
      </c>
      <c r="L65" s="1023">
        <v>8208.5716000000011</v>
      </c>
      <c r="O65" s="141"/>
      <c r="P65" s="141"/>
    </row>
    <row r="66" spans="1:17" ht="15.75" customHeight="1">
      <c r="A66" s="815">
        <v>2018</v>
      </c>
      <c r="B66" s="1029">
        <v>401603.10326432454</v>
      </c>
      <c r="C66" s="1023">
        <v>10782.420398248476</v>
      </c>
      <c r="D66" s="1023">
        <v>385466.68827461667</v>
      </c>
      <c r="E66" s="1023">
        <v>5197.9943982466557</v>
      </c>
      <c r="F66" s="1023">
        <v>156.00019321263434</v>
      </c>
      <c r="G66" s="1023">
        <v>0</v>
      </c>
      <c r="H66" s="1023">
        <v>365866.13740109431</v>
      </c>
      <c r="I66" s="1023">
        <v>5148.6808205434791</v>
      </c>
      <c r="J66" s="1023">
        <v>19470.875424457765</v>
      </c>
      <c r="K66" s="1023">
        <v>2664.4740182289688</v>
      </c>
      <c r="L66" s="1023">
        <v>8452.9356000000007</v>
      </c>
      <c r="O66" s="141"/>
      <c r="P66" s="141"/>
      <c r="Q66" s="1036"/>
    </row>
  </sheetData>
  <conditionalFormatting sqref="AB62:GR62 A65:GR1003 M63:GR64 M62:P62 M58:GR61 A58:L64 A28:GR52 Q27:GR27 A1:GR25 B26:GR26">
    <cfRule type="cellIs" dxfId="339" priority="3" stopIfTrue="1" operator="equal">
      <formula>0</formula>
    </cfRule>
  </conditionalFormatting>
  <conditionalFormatting sqref="A53:GR57">
    <cfRule type="cellIs" dxfId="338" priority="2" stopIfTrue="1" operator="equal">
      <formula>0</formula>
    </cfRule>
  </conditionalFormatting>
  <conditionalFormatting sqref="A26">
    <cfRule type="cellIs" dxfId="337"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7" max="12" man="1"/>
    <brk id="52" max="1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EDF082"/>
  </sheetPr>
  <dimension ref="A1:L50"/>
  <sheetViews>
    <sheetView view="pageBreakPreview" zoomScaleNormal="85" zoomScaleSheetLayoutView="100" workbookViewId="0"/>
  </sheetViews>
  <sheetFormatPr baseColWidth="10" defaultColWidth="11.42578125" defaultRowHeight="15.75" customHeight="1"/>
  <cols>
    <col min="1" max="1" width="48.5703125" style="45" customWidth="1"/>
    <col min="2" max="2" width="7.140625" style="45" customWidth="1"/>
    <col min="3" max="8" width="11.85546875" style="45" customWidth="1"/>
    <col min="9" max="9" width="1.7109375" style="45" customWidth="1"/>
    <col min="10" max="16384" width="11.42578125" style="45"/>
  </cols>
  <sheetData>
    <row r="1" spans="1:11" ht="15.75" customHeight="1">
      <c r="A1" s="764" t="s">
        <v>590</v>
      </c>
      <c r="B1" s="297"/>
      <c r="C1" s="297"/>
      <c r="D1" s="297"/>
      <c r="E1" s="297"/>
      <c r="F1" s="297"/>
      <c r="G1" s="297"/>
      <c r="H1" s="297"/>
    </row>
    <row r="2" spans="1:11" ht="15.75" customHeight="1">
      <c r="A2" s="416"/>
      <c r="B2" s="416"/>
      <c r="C2" s="416"/>
      <c r="D2" s="416"/>
      <c r="E2" s="416"/>
      <c r="F2" s="416"/>
      <c r="G2" s="416"/>
      <c r="H2" s="416"/>
      <c r="I2" s="48"/>
    </row>
    <row r="3" spans="1:11" ht="15.75" customHeight="1">
      <c r="A3" s="1240"/>
      <c r="B3" s="469"/>
      <c r="C3" s="1238" t="s">
        <v>49</v>
      </c>
      <c r="D3" s="1239"/>
      <c r="E3" s="1239"/>
      <c r="F3" s="1239"/>
      <c r="G3" s="1239"/>
      <c r="H3" s="1239"/>
      <c r="I3" s="48"/>
    </row>
    <row r="4" spans="1:11" ht="50.25" customHeight="1">
      <c r="A4" s="1241"/>
      <c r="B4" s="470"/>
      <c r="C4" s="12" t="s">
        <v>4</v>
      </c>
      <c r="D4" s="12" t="s">
        <v>3</v>
      </c>
      <c r="E4" s="12" t="s">
        <v>456</v>
      </c>
      <c r="F4" s="11" t="s">
        <v>2</v>
      </c>
      <c r="G4" s="12" t="s">
        <v>491</v>
      </c>
      <c r="H4" s="10" t="s">
        <v>281</v>
      </c>
      <c r="I4" s="48"/>
    </row>
    <row r="5" spans="1:11" ht="15.75" customHeight="1">
      <c r="A5" s="1242"/>
      <c r="B5" s="471"/>
      <c r="C5" s="1238" t="s">
        <v>453</v>
      </c>
      <c r="D5" s="1239"/>
      <c r="E5" s="1239"/>
      <c r="F5" s="1239"/>
      <c r="G5" s="1239"/>
      <c r="H5" s="1239"/>
      <c r="I5" s="48"/>
    </row>
    <row r="6" spans="1:11" ht="15.75" customHeight="1">
      <c r="A6" s="35" t="s">
        <v>458</v>
      </c>
      <c r="B6" s="292">
        <v>8</v>
      </c>
      <c r="C6" s="1156" t="s">
        <v>32</v>
      </c>
      <c r="D6" s="703">
        <v>0</v>
      </c>
      <c r="E6" s="703">
        <v>39.017762284955381</v>
      </c>
      <c r="F6" s="703">
        <v>391.03642688246811</v>
      </c>
      <c r="G6" s="1156" t="s">
        <v>32</v>
      </c>
      <c r="H6" s="703">
        <v>1816.2377074456519</v>
      </c>
      <c r="I6" s="48"/>
    </row>
    <row r="7" spans="1:11" ht="15.75" customHeight="1">
      <c r="A7" s="35" t="s">
        <v>459</v>
      </c>
      <c r="B7" s="292">
        <v>9</v>
      </c>
      <c r="C7" s="1156" t="s">
        <v>32</v>
      </c>
      <c r="D7" s="703">
        <v>0</v>
      </c>
      <c r="E7" s="703">
        <v>2.4534669199999999</v>
      </c>
      <c r="F7" s="703">
        <v>2509.8791035053769</v>
      </c>
      <c r="G7" s="1156" t="s">
        <v>32</v>
      </c>
      <c r="H7" s="703">
        <v>4644.6614356619102</v>
      </c>
      <c r="I7" s="48"/>
      <c r="K7" s="641"/>
    </row>
    <row r="8" spans="1:11" ht="15.75" customHeight="1">
      <c r="A8" s="35" t="s">
        <v>48</v>
      </c>
      <c r="B8" s="292">
        <v>10</v>
      </c>
      <c r="C8" s="703">
        <v>142.61214252547555</v>
      </c>
      <c r="D8" s="703">
        <v>0</v>
      </c>
      <c r="E8" s="703">
        <v>153.71172972490473</v>
      </c>
      <c r="F8" s="703">
        <v>1235.2525158271133</v>
      </c>
      <c r="G8" s="703">
        <v>43.379921250000002</v>
      </c>
      <c r="H8" s="703">
        <v>1574.9563093274935</v>
      </c>
      <c r="I8" s="48"/>
      <c r="K8" s="641"/>
    </row>
    <row r="9" spans="1:11" ht="15.75" customHeight="1">
      <c r="A9" s="35" t="s">
        <v>47</v>
      </c>
      <c r="B9" s="292">
        <v>14</v>
      </c>
      <c r="C9" s="703">
        <v>1.4804701916867107</v>
      </c>
      <c r="D9" s="703">
        <v>0</v>
      </c>
      <c r="E9" s="703">
        <v>16.994839613769866</v>
      </c>
      <c r="F9" s="703">
        <v>784.97590251581289</v>
      </c>
      <c r="G9" s="703">
        <v>71.679593549999993</v>
      </c>
      <c r="H9" s="703">
        <v>875.13080587126956</v>
      </c>
      <c r="I9" s="48"/>
      <c r="K9" s="641"/>
    </row>
    <row r="10" spans="1:11" ht="15.75" customHeight="1">
      <c r="A10" s="35" t="s">
        <v>43</v>
      </c>
      <c r="B10" s="292">
        <v>16</v>
      </c>
      <c r="C10" s="703">
        <v>0</v>
      </c>
      <c r="D10" s="703">
        <v>0</v>
      </c>
      <c r="E10" s="703">
        <v>7.5819721646844602</v>
      </c>
      <c r="F10" s="703">
        <v>418.56652360580404</v>
      </c>
      <c r="G10" s="703">
        <v>0</v>
      </c>
      <c r="H10" s="703">
        <v>426.14849577048852</v>
      </c>
      <c r="I10" s="48"/>
      <c r="K10" s="641"/>
    </row>
    <row r="11" spans="1:11" ht="15.75" customHeight="1">
      <c r="A11" s="35" t="s">
        <v>46</v>
      </c>
      <c r="B11" s="292">
        <v>17</v>
      </c>
      <c r="C11" s="717">
        <v>2661.9644462319247</v>
      </c>
      <c r="D11" s="718">
        <v>0</v>
      </c>
      <c r="E11" s="718">
        <v>219.75977070831442</v>
      </c>
      <c r="F11" s="718">
        <v>5339.7104723365746</v>
      </c>
      <c r="G11" s="718">
        <v>1115.7000648000001</v>
      </c>
      <c r="H11" s="718">
        <v>9337.1347540768129</v>
      </c>
      <c r="I11" s="48"/>
      <c r="K11" s="641"/>
    </row>
    <row r="12" spans="1:11" ht="15.75" customHeight="1">
      <c r="A12" s="35" t="s">
        <v>45</v>
      </c>
      <c r="B12" s="292">
        <v>29</v>
      </c>
      <c r="C12" s="703">
        <v>0</v>
      </c>
      <c r="D12" s="703">
        <v>0</v>
      </c>
      <c r="E12" s="703">
        <v>0</v>
      </c>
      <c r="F12" s="1156" t="s">
        <v>32</v>
      </c>
      <c r="G12" s="1156" t="s">
        <v>32</v>
      </c>
      <c r="H12" s="703">
        <v>1.7850789533172453</v>
      </c>
      <c r="I12" s="48"/>
      <c r="K12" s="641"/>
    </row>
    <row r="13" spans="1:11" ht="15.75" customHeight="1">
      <c r="A13" s="35" t="s">
        <v>44</v>
      </c>
      <c r="B13" s="292">
        <v>30</v>
      </c>
      <c r="C13" s="703">
        <v>0</v>
      </c>
      <c r="D13" s="703">
        <v>0</v>
      </c>
      <c r="E13" s="703">
        <v>2959.9785362120751</v>
      </c>
      <c r="F13" s="1156" t="s">
        <v>32</v>
      </c>
      <c r="G13" s="1156" t="s">
        <v>32</v>
      </c>
      <c r="H13" s="703">
        <v>3683.6073545559839</v>
      </c>
      <c r="I13" s="48"/>
      <c r="K13" s="641"/>
    </row>
    <row r="14" spans="1:11" ht="15.75" customHeight="1">
      <c r="A14" s="35" t="s">
        <v>43</v>
      </c>
      <c r="B14" s="292">
        <v>31</v>
      </c>
      <c r="C14" s="703">
        <v>0</v>
      </c>
      <c r="D14" s="703">
        <v>0</v>
      </c>
      <c r="E14" s="703">
        <v>0</v>
      </c>
      <c r="F14" s="703">
        <v>219.575593246637</v>
      </c>
      <c r="G14" s="703">
        <v>0</v>
      </c>
      <c r="H14" s="703">
        <v>219.575593246637</v>
      </c>
      <c r="I14" s="48"/>
      <c r="K14" s="641"/>
    </row>
    <row r="15" spans="1:11" ht="15.75" customHeight="1">
      <c r="A15" s="35" t="s">
        <v>160</v>
      </c>
      <c r="B15" s="292">
        <v>32</v>
      </c>
      <c r="C15" s="717">
        <v>0</v>
      </c>
      <c r="D15" s="718">
        <v>0</v>
      </c>
      <c r="E15" s="718">
        <v>2959.9785362120751</v>
      </c>
      <c r="F15" s="1153" t="s">
        <v>32</v>
      </c>
      <c r="G15" s="1153" t="s">
        <v>32</v>
      </c>
      <c r="H15" s="718">
        <v>3904.9680267559384</v>
      </c>
      <c r="I15" s="48"/>
      <c r="K15" s="641"/>
    </row>
    <row r="16" spans="1:11" ht="15.75" customHeight="1">
      <c r="A16" s="35" t="s">
        <v>42</v>
      </c>
      <c r="B16" s="292">
        <v>33</v>
      </c>
      <c r="C16" s="703">
        <v>0</v>
      </c>
      <c r="D16" s="703">
        <v>0</v>
      </c>
      <c r="E16" s="703">
        <v>0</v>
      </c>
      <c r="F16" s="1156" t="s">
        <v>32</v>
      </c>
      <c r="G16" s="1156" t="s">
        <v>32</v>
      </c>
      <c r="H16" s="703">
        <v>4.9387055880535264</v>
      </c>
      <c r="I16" s="48"/>
      <c r="K16" s="641"/>
    </row>
    <row r="17" spans="1:12" ht="15.75" customHeight="1">
      <c r="A17" s="35" t="s">
        <v>457</v>
      </c>
      <c r="B17" s="292">
        <v>37</v>
      </c>
      <c r="C17" s="717">
        <v>747.20450263120119</v>
      </c>
      <c r="D17" s="718">
        <v>842.14369859000544</v>
      </c>
      <c r="E17" s="718">
        <v>39460.039876122712</v>
      </c>
      <c r="F17" s="718">
        <v>17192.365501411525</v>
      </c>
      <c r="G17" s="718">
        <v>754.96401314999991</v>
      </c>
      <c r="H17" s="718">
        <v>58996.717591905435</v>
      </c>
      <c r="I17" s="48"/>
      <c r="K17" s="641"/>
      <c r="L17" s="636"/>
    </row>
    <row r="18" spans="1:12" ht="15.75" customHeight="1">
      <c r="A18" s="35" t="s">
        <v>273</v>
      </c>
      <c r="B18" s="292">
        <v>50</v>
      </c>
      <c r="C18" s="703">
        <v>736.45721152633917</v>
      </c>
      <c r="D18" s="703">
        <v>688.58728340046923</v>
      </c>
      <c r="E18" s="703">
        <v>955.40567888534713</v>
      </c>
      <c r="F18" s="703">
        <v>7377.0217142195124</v>
      </c>
      <c r="G18" s="703">
        <v>754.96401314999991</v>
      </c>
      <c r="H18" s="703">
        <v>10512.435901181669</v>
      </c>
      <c r="I18" s="48"/>
      <c r="K18" s="641"/>
      <c r="L18" s="636"/>
    </row>
    <row r="19" spans="1:12" ht="15.75" customHeight="1">
      <c r="A19" s="35" t="s">
        <v>139</v>
      </c>
      <c r="B19" s="292">
        <v>55</v>
      </c>
      <c r="C19" s="703">
        <v>0</v>
      </c>
      <c r="D19" s="703">
        <v>0</v>
      </c>
      <c r="E19" s="703">
        <v>27472.129000406858</v>
      </c>
      <c r="F19" s="703">
        <v>44.862687451335269</v>
      </c>
      <c r="G19" s="703">
        <v>0</v>
      </c>
      <c r="H19" s="703">
        <v>27516.991687858193</v>
      </c>
      <c r="I19" s="48"/>
      <c r="K19" s="641"/>
      <c r="L19" s="636"/>
    </row>
    <row r="20" spans="1:12" ht="15.75" customHeight="1">
      <c r="A20" s="35" t="s">
        <v>274</v>
      </c>
      <c r="B20" s="292">
        <v>56</v>
      </c>
      <c r="C20" s="703">
        <v>10.747291104862008</v>
      </c>
      <c r="D20" s="703">
        <v>153.55641518953627</v>
      </c>
      <c r="E20" s="703">
        <v>11032.505196830502</v>
      </c>
      <c r="F20" s="703">
        <v>9770.4810997406748</v>
      </c>
      <c r="G20" s="703">
        <v>0</v>
      </c>
      <c r="H20" s="703">
        <v>20967.290002865575</v>
      </c>
      <c r="I20" s="48"/>
      <c r="K20" s="641"/>
      <c r="L20" s="636"/>
    </row>
    <row r="21" spans="1:12" ht="15.75" customHeight="1">
      <c r="A21" s="65" t="s">
        <v>0</v>
      </c>
      <c r="B21" s="497"/>
      <c r="C21" s="645">
        <v>3409.1689488631259</v>
      </c>
      <c r="D21" s="645">
        <v>842.14369859000544</v>
      </c>
      <c r="E21" s="645">
        <v>42639.778183043105</v>
      </c>
      <c r="F21" s="645">
        <v>23482.004169880016</v>
      </c>
      <c r="G21" s="645">
        <v>1870.6640779499999</v>
      </c>
      <c r="H21" s="645">
        <v>72243.759078326242</v>
      </c>
      <c r="I21" s="48"/>
      <c r="K21" s="641"/>
      <c r="L21" s="636"/>
    </row>
    <row r="22" spans="1:12" ht="15.75" customHeight="1">
      <c r="A22" s="61" t="s">
        <v>128</v>
      </c>
      <c r="B22" s="293"/>
      <c r="C22" s="294"/>
      <c r="D22" s="294"/>
      <c r="E22" s="294"/>
      <c r="F22" s="294"/>
      <c r="G22" s="294"/>
      <c r="H22" s="294"/>
      <c r="I22" s="48"/>
    </row>
    <row r="23" spans="1:12" ht="15.75" customHeight="1">
      <c r="A23" s="67" t="s">
        <v>455</v>
      </c>
      <c r="B23" s="310"/>
      <c r="C23" s="310"/>
      <c r="D23" s="348"/>
      <c r="E23" s="295"/>
      <c r="F23" s="295"/>
      <c r="G23" s="295"/>
      <c r="H23" s="295"/>
      <c r="I23" s="48"/>
    </row>
    <row r="24" spans="1:12" ht="15.75" customHeight="1">
      <c r="A24" s="67" t="s">
        <v>546</v>
      </c>
      <c r="B24" s="310"/>
      <c r="C24" s="310"/>
      <c r="D24" s="348"/>
      <c r="E24" s="296"/>
      <c r="F24" s="296"/>
      <c r="G24" s="296"/>
      <c r="H24" s="296"/>
      <c r="I24" s="48"/>
    </row>
    <row r="25" spans="1:12" ht="15.75" customHeight="1">
      <c r="A25" s="67" t="s">
        <v>391</v>
      </c>
      <c r="B25" s="310"/>
      <c r="C25" s="310"/>
      <c r="D25" s="348"/>
      <c r="E25" s="296"/>
      <c r="F25" s="296"/>
      <c r="G25" s="296"/>
      <c r="H25" s="296"/>
      <c r="I25" s="48"/>
    </row>
    <row r="26" spans="1:12" ht="15.75" customHeight="1">
      <c r="A26" s="67" t="s">
        <v>694</v>
      </c>
      <c r="B26" s="310"/>
      <c r="C26" s="310"/>
      <c r="D26" s="297"/>
      <c r="I26" s="48"/>
    </row>
    <row r="27" spans="1:12" ht="15.75" customHeight="1">
      <c r="B27" s="310"/>
      <c r="C27" s="310"/>
      <c r="D27" s="297"/>
      <c r="I27" s="48"/>
    </row>
    <row r="30" spans="1:12" ht="15.75" customHeight="1">
      <c r="D30" s="498"/>
    </row>
    <row r="32" spans="1:12" ht="15.75" customHeight="1">
      <c r="C32" s="380"/>
      <c r="D32" s="380"/>
      <c r="E32" s="380"/>
      <c r="F32" s="380"/>
      <c r="G32" s="380"/>
      <c r="H32" s="380"/>
    </row>
    <row r="33" spans="3:10" ht="15.75" customHeight="1">
      <c r="C33" s="380"/>
      <c r="D33" s="380"/>
      <c r="E33" s="380"/>
      <c r="F33" s="380"/>
      <c r="G33" s="380"/>
      <c r="H33" s="380"/>
    </row>
    <row r="34" spans="3:10" ht="15.75" customHeight="1">
      <c r="C34" s="380"/>
      <c r="D34" s="380"/>
      <c r="E34" s="380"/>
      <c r="F34" s="380"/>
      <c r="G34" s="380"/>
      <c r="H34" s="380"/>
      <c r="J34" s="498"/>
    </row>
    <row r="35" spans="3:10" ht="15.75" customHeight="1">
      <c r="C35" s="963"/>
      <c r="D35" s="963"/>
      <c r="E35" s="963"/>
      <c r="F35" s="963"/>
      <c r="G35" s="963"/>
      <c r="H35" s="963"/>
    </row>
    <row r="36" spans="3:10" ht="15.75" customHeight="1">
      <c r="H36" s="380"/>
    </row>
    <row r="37" spans="3:10" ht="15.75" customHeight="1">
      <c r="H37" s="380"/>
    </row>
    <row r="38" spans="3:10" ht="15.75" customHeight="1">
      <c r="H38" s="380"/>
    </row>
    <row r="39" spans="3:10" ht="15.75" customHeight="1">
      <c r="H39" s="380"/>
    </row>
    <row r="40" spans="3:10" ht="15.75" customHeight="1">
      <c r="H40" s="380"/>
    </row>
    <row r="41" spans="3:10" ht="15.75" customHeight="1">
      <c r="H41" s="380"/>
    </row>
    <row r="42" spans="3:10" ht="15.75" customHeight="1">
      <c r="H42" s="380"/>
    </row>
    <row r="43" spans="3:10" ht="15.75" customHeight="1">
      <c r="H43" s="380"/>
    </row>
    <row r="44" spans="3:10" ht="15.75" customHeight="1">
      <c r="H44" s="380"/>
    </row>
    <row r="45" spans="3:10" ht="15.75" customHeight="1">
      <c r="H45" s="380"/>
    </row>
    <row r="46" spans="3:10" ht="15.75" customHeight="1">
      <c r="H46" s="380"/>
    </row>
    <row r="47" spans="3:10" ht="15.75" customHeight="1">
      <c r="H47" s="380"/>
    </row>
    <row r="48" spans="3:10" ht="15.75" customHeight="1">
      <c r="H48" s="380"/>
    </row>
    <row r="49" spans="8:8" ht="15.75" customHeight="1">
      <c r="H49" s="380"/>
    </row>
    <row r="50" spans="8:8" ht="15.75" customHeight="1">
      <c r="H50" s="380"/>
    </row>
  </sheetData>
  <mergeCells count="3">
    <mergeCell ref="C3:H3"/>
    <mergeCell ref="A3:A5"/>
    <mergeCell ref="C5:H5"/>
  </mergeCells>
  <conditionalFormatting sqref="B25:GR27 A25:A26 A1:GR5 A28:GR1000 A8:GR11 A6:B7 D6:F7 H6:GR7 A14:GR14 H12:GR13 A12:E13 A17:GR24 A15:E16 H15:GR16">
    <cfRule type="cellIs" dxfId="336" priority="13" stopIfTrue="1" operator="equal">
      <formula>0</formula>
    </cfRule>
  </conditionalFormatting>
  <conditionalFormatting sqref="C6">
    <cfRule type="cellIs" dxfId="335" priority="12" stopIfTrue="1" operator="equal">
      <formula>0</formula>
    </cfRule>
  </conditionalFormatting>
  <conditionalFormatting sqref="C7">
    <cfRule type="cellIs" dxfId="334" priority="11" stopIfTrue="1" operator="equal">
      <formula>0</formula>
    </cfRule>
  </conditionalFormatting>
  <conditionalFormatting sqref="G6">
    <cfRule type="cellIs" dxfId="333" priority="10" stopIfTrue="1" operator="equal">
      <formula>0</formula>
    </cfRule>
  </conditionalFormatting>
  <conditionalFormatting sqref="G7">
    <cfRule type="cellIs" dxfId="332" priority="9" stopIfTrue="1" operator="equal">
      <formula>0</formula>
    </cfRule>
  </conditionalFormatting>
  <conditionalFormatting sqref="G13">
    <cfRule type="cellIs" dxfId="331" priority="8" stopIfTrue="1" operator="equal">
      <formula>0</formula>
    </cfRule>
  </conditionalFormatting>
  <conditionalFormatting sqref="G12">
    <cfRule type="cellIs" dxfId="330" priority="7" stopIfTrue="1" operator="equal">
      <formula>0</formula>
    </cfRule>
  </conditionalFormatting>
  <conditionalFormatting sqref="F12">
    <cfRule type="cellIs" dxfId="329" priority="6" stopIfTrue="1" operator="equal">
      <formula>0</formula>
    </cfRule>
  </conditionalFormatting>
  <conditionalFormatting sqref="F13">
    <cfRule type="cellIs" dxfId="328" priority="5" stopIfTrue="1" operator="equal">
      <formula>0</formula>
    </cfRule>
  </conditionalFormatting>
  <conditionalFormatting sqref="F15">
    <cfRule type="cellIs" dxfId="327" priority="4" stopIfTrue="1" operator="equal">
      <formula>0</formula>
    </cfRule>
  </conditionalFormatting>
  <conditionalFormatting sqref="F16">
    <cfRule type="cellIs" dxfId="326" priority="3" stopIfTrue="1" operator="equal">
      <formula>0</formula>
    </cfRule>
  </conditionalFormatting>
  <conditionalFormatting sqref="G16">
    <cfRule type="cellIs" dxfId="325" priority="2" stopIfTrue="1" operator="equal">
      <formula>0</formula>
    </cfRule>
  </conditionalFormatting>
  <conditionalFormatting sqref="G15">
    <cfRule type="cellIs" dxfId="32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9" tint="-0.249977111117893"/>
  </sheetPr>
  <dimension ref="A1:E12"/>
  <sheetViews>
    <sheetView view="pageBreakPreview" zoomScaleNormal="100" zoomScaleSheetLayoutView="100" workbookViewId="0"/>
  </sheetViews>
  <sheetFormatPr baseColWidth="10" defaultColWidth="11.42578125" defaultRowHeight="15.75" customHeight="1"/>
  <cols>
    <col min="1" max="1" width="4.28515625" style="510" customWidth="1"/>
    <col min="2" max="2" width="87.140625" style="510" customWidth="1"/>
    <col min="3" max="3" width="37.140625" style="510" customWidth="1"/>
    <col min="4" max="16384" width="11.42578125" style="510"/>
  </cols>
  <sheetData>
    <row r="1" spans="1:5" ht="15.75" customHeight="1">
      <c r="A1" s="345" t="s">
        <v>287</v>
      </c>
      <c r="C1" s="45"/>
      <c r="D1" s="45"/>
      <c r="E1" s="45"/>
    </row>
    <row r="2" spans="1:5" ht="15.75" customHeight="1">
      <c r="B2" s="45"/>
      <c r="C2" s="45"/>
      <c r="D2" s="45"/>
      <c r="E2" s="45"/>
    </row>
    <row r="3" spans="1:5" ht="15.75" customHeight="1">
      <c r="A3" s="609">
        <v>0</v>
      </c>
      <c r="B3" s="511" t="s">
        <v>293</v>
      </c>
      <c r="C3" s="45"/>
      <c r="D3" s="45"/>
      <c r="E3" s="45"/>
    </row>
    <row r="4" spans="1:5" ht="15.75" customHeight="1">
      <c r="A4" s="609" t="s">
        <v>288</v>
      </c>
      <c r="B4" s="511" t="s">
        <v>294</v>
      </c>
      <c r="C4" s="45"/>
      <c r="D4" s="45"/>
      <c r="E4" s="45"/>
    </row>
    <row r="5" spans="1:5" ht="15.75" customHeight="1">
      <c r="A5" s="609"/>
      <c r="B5" s="511" t="s">
        <v>295</v>
      </c>
      <c r="C5" s="45"/>
      <c r="D5" s="45"/>
      <c r="E5" s="45"/>
    </row>
    <row r="6" spans="1:5" ht="15.75" customHeight="1">
      <c r="A6" s="610" t="s">
        <v>30</v>
      </c>
      <c r="B6" s="511" t="s">
        <v>296</v>
      </c>
      <c r="C6" s="45"/>
      <c r="D6" s="45"/>
      <c r="E6" s="45"/>
    </row>
    <row r="7" spans="1:5" ht="15.75" customHeight="1">
      <c r="A7" s="610" t="s">
        <v>81</v>
      </c>
      <c r="B7" s="511" t="s">
        <v>297</v>
      </c>
      <c r="C7" s="45"/>
      <c r="D7" s="45"/>
      <c r="E7" s="45"/>
    </row>
    <row r="8" spans="1:5" ht="15.75" customHeight="1">
      <c r="A8" s="609" t="s">
        <v>289</v>
      </c>
      <c r="B8" s="511" t="s">
        <v>291</v>
      </c>
      <c r="C8" s="45"/>
      <c r="D8" s="45"/>
      <c r="E8" s="45"/>
    </row>
    <row r="9" spans="1:5" ht="15.75" customHeight="1">
      <c r="A9" s="609" t="s">
        <v>290</v>
      </c>
      <c r="B9" s="511" t="s">
        <v>292</v>
      </c>
      <c r="C9" s="45"/>
      <c r="D9" s="45"/>
      <c r="E9" s="45"/>
    </row>
    <row r="10" spans="1:5" ht="15.75" customHeight="1">
      <c r="B10" s="46"/>
      <c r="C10" s="45"/>
      <c r="D10" s="45"/>
      <c r="E10" s="45"/>
    </row>
    <row r="11" spans="1:5" ht="15.75" customHeight="1">
      <c r="A11" s="46" t="s">
        <v>406</v>
      </c>
      <c r="C11" s="45"/>
      <c r="D11" s="45"/>
      <c r="E11" s="45"/>
    </row>
    <row r="12" spans="1:5" ht="15.75" customHeight="1">
      <c r="A12" s="46"/>
      <c r="C12" s="45"/>
      <c r="D12" s="45"/>
      <c r="E12" s="45"/>
    </row>
  </sheetData>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F082"/>
  </sheetPr>
  <dimension ref="A1:BF70"/>
  <sheetViews>
    <sheetView view="pageBreakPreview" zoomScaleNormal="85" zoomScaleSheetLayoutView="100" workbookViewId="0"/>
  </sheetViews>
  <sheetFormatPr baseColWidth="10" defaultColWidth="11.42578125" defaultRowHeight="12.75"/>
  <cols>
    <col min="1" max="1" width="7.140625" style="740" customWidth="1"/>
    <col min="2" max="11" width="12" style="740" customWidth="1"/>
    <col min="12" max="12" width="1.42578125" style="740" customWidth="1"/>
    <col min="13" max="16384" width="11.42578125" style="740"/>
  </cols>
  <sheetData>
    <row r="1" spans="1:58" ht="15.75" customHeight="1">
      <c r="A1" s="739" t="s">
        <v>671</v>
      </c>
    </row>
    <row r="3" spans="1:58" s="742" customFormat="1" ht="15.75" customHeight="1">
      <c r="A3" s="755"/>
      <c r="B3" s="756" t="s">
        <v>547</v>
      </c>
      <c r="C3" s="757"/>
      <c r="D3" s="758"/>
      <c r="E3" s="757"/>
      <c r="F3" s="757"/>
      <c r="G3" s="756" t="s">
        <v>548</v>
      </c>
      <c r="H3" s="757"/>
      <c r="I3" s="758"/>
      <c r="J3" s="757"/>
      <c r="K3" s="757"/>
      <c r="L3" s="741"/>
      <c r="M3" s="741"/>
    </row>
    <row r="4" spans="1:58" s="742" customFormat="1" ht="41.25">
      <c r="A4" s="759" t="s">
        <v>506</v>
      </c>
      <c r="B4" s="765" t="s">
        <v>529</v>
      </c>
      <c r="C4" s="760" t="s">
        <v>8</v>
      </c>
      <c r="D4" s="760" t="s">
        <v>549</v>
      </c>
      <c r="E4" s="760" t="s">
        <v>528</v>
      </c>
      <c r="F4" s="766" t="s">
        <v>530</v>
      </c>
      <c r="G4" s="765" t="s">
        <v>529</v>
      </c>
      <c r="H4" s="760" t="s">
        <v>8</v>
      </c>
      <c r="I4" s="760" t="s">
        <v>549</v>
      </c>
      <c r="J4" s="760" t="s">
        <v>528</v>
      </c>
      <c r="K4" s="765" t="s">
        <v>530</v>
      </c>
      <c r="L4" s="741"/>
      <c r="M4" s="741"/>
    </row>
    <row r="5" spans="1:58" s="742" customFormat="1" ht="15.75" customHeight="1">
      <c r="A5" s="761"/>
      <c r="B5" s="762" t="s">
        <v>463</v>
      </c>
      <c r="C5" s="762" t="s">
        <v>209</v>
      </c>
      <c r="D5" s="763" t="s">
        <v>523</v>
      </c>
      <c r="E5" s="762" t="s">
        <v>524</v>
      </c>
      <c r="F5" s="763" t="s">
        <v>525</v>
      </c>
      <c r="G5" s="762" t="s">
        <v>463</v>
      </c>
      <c r="H5" s="762" t="s">
        <v>209</v>
      </c>
      <c r="I5" s="763" t="s">
        <v>523</v>
      </c>
      <c r="J5" s="762" t="s">
        <v>524</v>
      </c>
      <c r="K5" s="762" t="s">
        <v>525</v>
      </c>
      <c r="L5" s="741"/>
      <c r="M5" s="741"/>
      <c r="N5" s="1011"/>
      <c r="O5" s="1011"/>
    </row>
    <row r="6" spans="1:58" s="744" customFormat="1" ht="15.75" customHeight="1">
      <c r="A6" s="1164">
        <v>1990</v>
      </c>
      <c r="B6" s="1154">
        <v>83679.033664758346</v>
      </c>
      <c r="C6" s="1154">
        <v>1768.8445007156527</v>
      </c>
      <c r="D6" s="1154">
        <v>11342.773999999999</v>
      </c>
      <c r="E6" s="1166">
        <v>47.307173485799822</v>
      </c>
      <c r="F6" s="1167">
        <v>7.3772988569426099</v>
      </c>
      <c r="G6" s="1154">
        <v>989470.2164956748</v>
      </c>
      <c r="H6" s="1154">
        <v>14740.708812513958</v>
      </c>
      <c r="I6" s="1154">
        <v>79364.504000000001</v>
      </c>
      <c r="J6" s="1166">
        <v>67.125009324902692</v>
      </c>
      <c r="K6" s="1167">
        <v>12.467415111618095</v>
      </c>
      <c r="L6" s="743"/>
      <c r="M6" s="743"/>
      <c r="P6" s="1011"/>
      <c r="Q6" s="1011"/>
      <c r="R6" s="1011"/>
      <c r="S6" s="1011"/>
      <c r="T6" s="1011"/>
      <c r="U6" s="1011"/>
      <c r="V6" s="1011"/>
      <c r="W6" s="1011"/>
      <c r="X6" s="1011"/>
      <c r="Y6" s="1011"/>
      <c r="Z6" s="1011"/>
      <c r="AA6" s="1011"/>
      <c r="AB6" s="1011"/>
      <c r="AC6" s="1011"/>
      <c r="AD6" s="1011"/>
      <c r="AE6" s="1011"/>
      <c r="AF6" s="1011"/>
      <c r="AG6" s="1011"/>
      <c r="AH6" s="1011"/>
      <c r="AI6" s="1011"/>
      <c r="AJ6" s="1011"/>
      <c r="AK6" s="1011"/>
      <c r="AL6" s="1011"/>
      <c r="AM6" s="1011"/>
      <c r="AN6" s="1011"/>
      <c r="AO6" s="1011"/>
      <c r="AP6" s="1011"/>
      <c r="AQ6" s="1011"/>
      <c r="AR6" s="1011"/>
      <c r="AS6" s="1011"/>
      <c r="AT6" s="1011"/>
      <c r="AU6" s="1011"/>
      <c r="AV6" s="1011"/>
      <c r="AW6" s="1011"/>
      <c r="AX6" s="1011"/>
      <c r="AY6" s="1011"/>
      <c r="AZ6" s="1011"/>
      <c r="BA6" s="1011"/>
      <c r="BB6" s="1011"/>
      <c r="BC6" s="1011"/>
      <c r="BD6" s="1011"/>
      <c r="BE6" s="1011"/>
      <c r="BF6" s="1011"/>
    </row>
    <row r="7" spans="1:58" s="744" customFormat="1" ht="15.75" customHeight="1">
      <c r="A7" s="792">
        <v>1991</v>
      </c>
      <c r="B7" s="1154">
        <v>88426.540460050455</v>
      </c>
      <c r="C7" s="1154">
        <v>1864.8462373895823</v>
      </c>
      <c r="D7" s="1154">
        <v>11517.837</v>
      </c>
      <c r="E7" s="1168">
        <v>47.417604029289947</v>
      </c>
      <c r="F7" s="1169">
        <v>7.6773564741409741</v>
      </c>
      <c r="G7" s="1154">
        <v>955417.39561127871</v>
      </c>
      <c r="H7" s="1154">
        <v>14447.950266743272</v>
      </c>
      <c r="I7" s="1154">
        <v>79973.41</v>
      </c>
      <c r="J7" s="1168">
        <v>66.128231200413765</v>
      </c>
      <c r="K7" s="1169">
        <v>11.946688225639981</v>
      </c>
      <c r="L7" s="743"/>
      <c r="M7" s="1011"/>
      <c r="O7" s="1011"/>
      <c r="AI7" s="1012"/>
      <c r="AJ7" s="1012"/>
      <c r="AK7" s="1012"/>
      <c r="AL7" s="1012"/>
      <c r="AM7" s="1012"/>
      <c r="AN7" s="1012"/>
      <c r="AO7" s="1012"/>
      <c r="AP7" s="1012"/>
      <c r="AQ7" s="1012"/>
    </row>
    <row r="8" spans="1:58" s="744" customFormat="1" ht="15.75" customHeight="1">
      <c r="A8" s="792">
        <v>1992</v>
      </c>
      <c r="B8" s="1154">
        <v>86624.29059246699</v>
      </c>
      <c r="C8" s="1154">
        <v>1849.4132594042651</v>
      </c>
      <c r="D8" s="1154">
        <v>11668.829</v>
      </c>
      <c r="E8" s="1168">
        <v>46.83879611654266</v>
      </c>
      <c r="F8" s="1169">
        <v>7.4235632892098247</v>
      </c>
      <c r="G8" s="1154">
        <v>910148.38954925153</v>
      </c>
      <c r="H8" s="1154">
        <v>14143.994909432582</v>
      </c>
      <c r="I8" s="1154">
        <v>80499.813999999998</v>
      </c>
      <c r="J8" s="1168">
        <v>64.348749796443769</v>
      </c>
      <c r="K8" s="1169">
        <v>11.306217298207068</v>
      </c>
      <c r="L8" s="743"/>
      <c r="M8" s="1011"/>
      <c r="O8" s="1012"/>
      <c r="P8" s="1012"/>
      <c r="Q8" s="1012"/>
      <c r="R8" s="1012"/>
      <c r="S8" s="1012"/>
      <c r="T8" s="1012"/>
      <c r="U8" s="1012"/>
      <c r="V8" s="1012"/>
      <c r="W8" s="1012"/>
      <c r="X8" s="1012"/>
      <c r="Y8" s="1012"/>
      <c r="Z8" s="1012"/>
      <c r="AA8" s="1012"/>
      <c r="AB8" s="1012"/>
      <c r="AC8" s="1012"/>
      <c r="AD8" s="1012"/>
      <c r="AE8" s="1012"/>
      <c r="AF8" s="1012"/>
      <c r="AG8" s="1012"/>
      <c r="AH8" s="1012"/>
      <c r="AI8" s="1012"/>
      <c r="AJ8" s="1012"/>
      <c r="AK8" s="1012"/>
      <c r="AL8" s="1012"/>
      <c r="AM8" s="1012"/>
      <c r="AN8" s="1012"/>
      <c r="AO8" s="1012"/>
      <c r="AP8" s="1012"/>
      <c r="AQ8" s="1012"/>
      <c r="AR8" s="1012"/>
      <c r="AS8" s="1012"/>
      <c r="AT8" s="1012"/>
      <c r="AU8" s="1012"/>
      <c r="AV8" s="1012"/>
    </row>
    <row r="9" spans="1:58" s="744" customFormat="1" ht="15.75" customHeight="1">
      <c r="A9" s="792">
        <v>1993</v>
      </c>
      <c r="B9" s="1154">
        <v>89656.370462093575</v>
      </c>
      <c r="C9" s="1154">
        <v>1869.3200276965597</v>
      </c>
      <c r="D9" s="1154">
        <v>11792.699000000001</v>
      </c>
      <c r="E9" s="1168">
        <v>47.962023160138735</v>
      </c>
      <c r="F9" s="1169">
        <v>7.6027015072710302</v>
      </c>
      <c r="G9" s="1154">
        <v>900266.13138240285</v>
      </c>
      <c r="H9" s="1154">
        <v>14120.65315699456</v>
      </c>
      <c r="I9" s="1154">
        <v>80946.476999999999</v>
      </c>
      <c r="J9" s="1168">
        <v>63.755275437557415</v>
      </c>
      <c r="K9" s="1169">
        <v>11.121745686132861</v>
      </c>
      <c r="L9" s="743"/>
      <c r="M9" s="1011"/>
      <c r="O9" s="1011"/>
    </row>
    <row r="10" spans="1:58" s="744" customFormat="1" ht="15.75" customHeight="1">
      <c r="A10" s="792">
        <v>1994</v>
      </c>
      <c r="B10" s="1154">
        <v>86907.640645439416</v>
      </c>
      <c r="C10" s="1154">
        <v>1860.2530100699053</v>
      </c>
      <c r="D10" s="1154">
        <v>11859.864</v>
      </c>
      <c r="E10" s="1168">
        <v>46.71818305090315</v>
      </c>
      <c r="F10" s="1169">
        <v>7.3278783504970564</v>
      </c>
      <c r="G10" s="1154">
        <v>881456.24462286604</v>
      </c>
      <c r="H10" s="1154">
        <v>13988.12171366948</v>
      </c>
      <c r="I10" s="1154">
        <v>81147.487999999998</v>
      </c>
      <c r="J10" s="1168">
        <v>63.014625027282179</v>
      </c>
      <c r="K10" s="1169">
        <v>10.86239717762879</v>
      </c>
      <c r="L10" s="743"/>
      <c r="M10" s="1011"/>
      <c r="O10" s="1011"/>
      <c r="P10" s="1011"/>
      <c r="Q10" s="1011"/>
      <c r="R10" s="1011"/>
      <c r="S10" s="1011"/>
      <c r="T10" s="1011"/>
      <c r="U10" s="1011"/>
      <c r="V10" s="1011"/>
      <c r="W10" s="1011"/>
      <c r="X10" s="1011"/>
      <c r="Y10" s="1011"/>
      <c r="Z10" s="1011"/>
      <c r="AA10" s="1011"/>
      <c r="AB10" s="1011"/>
      <c r="AC10" s="1011"/>
      <c r="AD10" s="1011"/>
      <c r="AE10" s="1011"/>
      <c r="AF10" s="1011"/>
      <c r="AG10" s="1011"/>
      <c r="AH10" s="1011"/>
      <c r="AI10" s="1011"/>
      <c r="AJ10" s="1011"/>
      <c r="AK10" s="1011"/>
      <c r="AL10" s="1011"/>
      <c r="AM10" s="1011"/>
      <c r="AN10" s="1011"/>
      <c r="AO10" s="1011"/>
      <c r="AP10" s="1011"/>
      <c r="AQ10" s="1011"/>
      <c r="AR10" s="1011"/>
      <c r="AS10" s="1011"/>
      <c r="AT10" s="1011"/>
      <c r="AU10" s="1011"/>
      <c r="AV10" s="1011"/>
      <c r="AW10" s="1011"/>
      <c r="AX10" s="1011"/>
      <c r="AY10" s="1011"/>
      <c r="AZ10" s="1011"/>
    </row>
    <row r="11" spans="1:58" s="744" customFormat="1" ht="15.75" customHeight="1">
      <c r="A11" s="792">
        <v>1995</v>
      </c>
      <c r="B11" s="1154">
        <v>87515.425228028354</v>
      </c>
      <c r="C11" s="1154">
        <v>1936.6074669528398</v>
      </c>
      <c r="D11" s="1154">
        <v>11916.977999999999</v>
      </c>
      <c r="E11" s="1168">
        <v>45.190069088047942</v>
      </c>
      <c r="F11" s="1169">
        <v>7.3437599052401001</v>
      </c>
      <c r="G11" s="1154">
        <v>881166.1871650411</v>
      </c>
      <c r="H11" s="1154">
        <v>14065.144132249552</v>
      </c>
      <c r="I11" s="1154">
        <v>81307.714000000007</v>
      </c>
      <c r="J11" s="1168">
        <v>62.648926941647282</v>
      </c>
      <c r="K11" s="1169">
        <v>10.837424197721768</v>
      </c>
      <c r="L11" s="743"/>
      <c r="M11" s="1011"/>
      <c r="O11" s="1011"/>
    </row>
    <row r="12" spans="1:58" s="744" customFormat="1" ht="15.75" customHeight="1">
      <c r="A12" s="1165">
        <v>1996</v>
      </c>
      <c r="B12" s="1154">
        <v>91764.985785585101</v>
      </c>
      <c r="C12" s="1154">
        <v>1999.1119030115137</v>
      </c>
      <c r="D12" s="1154">
        <v>11970.304</v>
      </c>
      <c r="E12" s="1168">
        <v>45.902875995759899</v>
      </c>
      <c r="F12" s="1169">
        <v>7.6660530748078832</v>
      </c>
      <c r="G12" s="1154">
        <v>903266.135690731</v>
      </c>
      <c r="H12" s="1154">
        <v>14529.972769911401</v>
      </c>
      <c r="I12" s="1154">
        <v>81466.407000000007</v>
      </c>
      <c r="J12" s="1168">
        <v>62.16571427863996</v>
      </c>
      <c r="K12" s="1169">
        <v>11.087590197647122</v>
      </c>
      <c r="L12" s="743"/>
      <c r="M12" s="1011"/>
      <c r="O12" s="1011"/>
    </row>
    <row r="13" spans="1:58" s="744" customFormat="1" ht="15.75" customHeight="1">
      <c r="A13" s="1165">
        <v>1997</v>
      </c>
      <c r="B13" s="1154">
        <v>89367.739620253007</v>
      </c>
      <c r="C13" s="1154">
        <v>1984.9408003773221</v>
      </c>
      <c r="D13" s="1154">
        <v>11999.29</v>
      </c>
      <c r="E13" s="1168">
        <v>45.022874033958537</v>
      </c>
      <c r="F13" s="1169">
        <v>7.4477522936984606</v>
      </c>
      <c r="G13" s="1154">
        <v>872568.94784330588</v>
      </c>
      <c r="H13" s="1154">
        <v>14390.052991436747</v>
      </c>
      <c r="I13" s="1154">
        <v>81509.900999999998</v>
      </c>
      <c r="J13" s="1168">
        <v>60.636951675060224</v>
      </c>
      <c r="K13" s="1169">
        <v>10.705066956752971</v>
      </c>
      <c r="L13" s="743"/>
      <c r="M13" s="1011"/>
      <c r="O13" s="1011"/>
    </row>
    <row r="14" spans="1:58" s="744" customFormat="1" ht="15.75" customHeight="1">
      <c r="A14" s="1165">
        <v>1998</v>
      </c>
      <c r="B14" s="1154">
        <v>91302.423016053348</v>
      </c>
      <c r="C14" s="1154">
        <v>2017.3175570961982</v>
      </c>
      <c r="D14" s="1154">
        <v>12013.032999999999</v>
      </c>
      <c r="E14" s="1168">
        <v>45.259321069647278</v>
      </c>
      <c r="F14" s="1169">
        <v>7.6002807131265975</v>
      </c>
      <c r="G14" s="1154">
        <v>865936.06621980655</v>
      </c>
      <c r="H14" s="1154">
        <v>14289.560661009597</v>
      </c>
      <c r="I14" s="1154">
        <v>81445.956999999995</v>
      </c>
      <c r="J14" s="1168">
        <v>60.599208524485583</v>
      </c>
      <c r="K14" s="1169">
        <v>10.632032554050616</v>
      </c>
      <c r="L14" s="743"/>
      <c r="M14" s="1011"/>
      <c r="O14" s="1011"/>
    </row>
    <row r="15" spans="1:58" s="744" customFormat="1" ht="15.75" customHeight="1">
      <c r="A15" s="1165">
        <v>1999</v>
      </c>
      <c r="B15" s="1154">
        <v>89053.553932443305</v>
      </c>
      <c r="C15" s="1154">
        <v>1999.1953132249</v>
      </c>
      <c r="D15" s="1154">
        <v>12049.674000000001</v>
      </c>
      <c r="E15" s="1168">
        <v>44.544699231407812</v>
      </c>
      <c r="F15" s="1169">
        <v>7.3905363690705075</v>
      </c>
      <c r="G15" s="1154">
        <v>840515.55871926108</v>
      </c>
      <c r="H15" s="1154">
        <v>14073.427292700884</v>
      </c>
      <c r="I15" s="1154">
        <v>81422.404999999999</v>
      </c>
      <c r="J15" s="1168">
        <v>59.723586958465368</v>
      </c>
      <c r="K15" s="1169">
        <v>10.322902630047112</v>
      </c>
      <c r="L15" s="743"/>
      <c r="M15" s="1011"/>
      <c r="O15" s="1011"/>
    </row>
    <row r="16" spans="1:58" s="744" customFormat="1" ht="15.75" customHeight="1">
      <c r="A16" s="1165">
        <v>2000</v>
      </c>
      <c r="B16" s="1154">
        <v>86990.770303285666</v>
      </c>
      <c r="C16" s="1154">
        <v>2007.7182267468697</v>
      </c>
      <c r="D16" s="1154">
        <v>12113.879000000001</v>
      </c>
      <c r="E16" s="1168">
        <v>43.328176805087772</v>
      </c>
      <c r="F16" s="1169">
        <v>7.1810829795547457</v>
      </c>
      <c r="G16" s="1154">
        <v>839481.10027381626</v>
      </c>
      <c r="H16" s="1154">
        <v>14135.473000864507</v>
      </c>
      <c r="I16" s="1154">
        <v>81456.618000000002</v>
      </c>
      <c r="J16" s="1168">
        <v>59.388256779414078</v>
      </c>
      <c r="K16" s="1169">
        <v>10.3058673547411</v>
      </c>
      <c r="L16" s="743"/>
      <c r="M16" s="1011"/>
      <c r="O16" s="1011"/>
    </row>
    <row r="17" spans="1:15" s="744" customFormat="1" ht="15.75" customHeight="1">
      <c r="A17" s="1165">
        <v>2001</v>
      </c>
      <c r="B17" s="1154">
        <v>88879.711013406239</v>
      </c>
      <c r="C17" s="1154">
        <v>2061.0353040495365</v>
      </c>
      <c r="D17" s="1154">
        <v>12193.45</v>
      </c>
      <c r="E17" s="1168">
        <v>43.123817839885987</v>
      </c>
      <c r="F17" s="1169">
        <v>7.2891356435960484</v>
      </c>
      <c r="G17" s="1154">
        <v>862284.42169684207</v>
      </c>
      <c r="H17" s="1154">
        <v>14420.111412150985</v>
      </c>
      <c r="I17" s="1154">
        <v>81517.273000000001</v>
      </c>
      <c r="J17" s="1168">
        <v>59.797348096093444</v>
      </c>
      <c r="K17" s="1169">
        <v>10.577935080051587</v>
      </c>
      <c r="L17" s="743"/>
      <c r="M17" s="1011"/>
      <c r="O17" s="1011"/>
    </row>
    <row r="18" spans="1:15" s="744" customFormat="1" ht="15.75" customHeight="1">
      <c r="A18" s="1165">
        <v>2002</v>
      </c>
      <c r="B18" s="1154">
        <v>82867.070678685821</v>
      </c>
      <c r="C18" s="1154">
        <v>1998.0484104205771</v>
      </c>
      <c r="D18" s="1154">
        <v>12264.21</v>
      </c>
      <c r="E18" s="1168">
        <v>41.474005457777075</v>
      </c>
      <c r="F18" s="1169">
        <v>6.7568209186474979</v>
      </c>
      <c r="G18" s="1154">
        <v>847554.54148879589</v>
      </c>
      <c r="H18" s="1154">
        <v>14169.897561555059</v>
      </c>
      <c r="I18" s="1154">
        <v>81578.376000000004</v>
      </c>
      <c r="J18" s="1168">
        <v>59.813738088575285</v>
      </c>
      <c r="K18" s="1169">
        <v>10.389451016882168</v>
      </c>
      <c r="L18" s="743"/>
      <c r="M18" s="1011"/>
      <c r="O18" s="1011"/>
    </row>
    <row r="19" spans="1:15" s="744" customFormat="1" ht="15.75" customHeight="1">
      <c r="A19" s="1165">
        <v>2003</v>
      </c>
      <c r="B19" s="1154">
        <v>81572.903267200221</v>
      </c>
      <c r="C19" s="1154">
        <v>1971.823339467762</v>
      </c>
      <c r="D19" s="1154">
        <v>12303.616</v>
      </c>
      <c r="E19" s="1168">
        <v>41.369275651853535</v>
      </c>
      <c r="F19" s="1169">
        <v>6.6299942445538145</v>
      </c>
      <c r="G19" s="1154">
        <v>844370.88839015935</v>
      </c>
      <c r="H19" s="1154">
        <v>14338.05559960254</v>
      </c>
      <c r="I19" s="1154">
        <v>81548.710999999996</v>
      </c>
      <c r="J19" s="1168">
        <v>58.89019487506841</v>
      </c>
      <c r="K19" s="1169">
        <v>10.354190495913043</v>
      </c>
      <c r="L19" s="743"/>
      <c r="M19" s="1011"/>
      <c r="O19" s="1011"/>
    </row>
    <row r="20" spans="1:15" s="744" customFormat="1" ht="15.75" customHeight="1">
      <c r="A20" s="1165">
        <v>2004</v>
      </c>
      <c r="B20" s="1154">
        <v>80285.174417301678</v>
      </c>
      <c r="C20" s="1154">
        <v>1961.0694703195111</v>
      </c>
      <c r="D20" s="1154">
        <v>12324.663</v>
      </c>
      <c r="E20" s="1168">
        <v>40.939485129112256</v>
      </c>
      <c r="F20" s="1169">
        <v>6.5141882108502012</v>
      </c>
      <c r="G20" s="1154">
        <v>830281.70409845642</v>
      </c>
      <c r="H20" s="1154">
        <v>14320.433275152565</v>
      </c>
      <c r="I20" s="1154">
        <v>81456.460000000006</v>
      </c>
      <c r="J20" s="1168">
        <v>57.978811684356032</v>
      </c>
      <c r="K20" s="1169">
        <v>10.192950983856361</v>
      </c>
      <c r="L20" s="743"/>
      <c r="M20" s="1011"/>
      <c r="O20" s="1011"/>
    </row>
    <row r="21" spans="1:15" s="744" customFormat="1" ht="15.75" customHeight="1">
      <c r="A21" s="1165">
        <v>2005</v>
      </c>
      <c r="B21" s="1154">
        <v>77471.73600477913</v>
      </c>
      <c r="C21" s="1154">
        <v>1960.6684728851098</v>
      </c>
      <c r="D21" s="1154">
        <v>12340.259</v>
      </c>
      <c r="E21" s="1168">
        <v>39.512919739449892</v>
      </c>
      <c r="F21" s="1169">
        <v>6.2779667756389177</v>
      </c>
      <c r="G21" s="1154">
        <v>811815.08471178333</v>
      </c>
      <c r="H21" s="1154">
        <v>14244.370705460629</v>
      </c>
      <c r="I21" s="1154">
        <v>81336.664000000004</v>
      </c>
      <c r="J21" s="1168">
        <v>56.991993644238086</v>
      </c>
      <c r="K21" s="1169">
        <v>9.9809242817210126</v>
      </c>
      <c r="L21" s="743"/>
      <c r="M21" s="1011"/>
      <c r="O21" s="1011"/>
    </row>
    <row r="22" spans="1:15" s="744" customFormat="1" ht="15.75" customHeight="1">
      <c r="A22" s="1165">
        <v>2006</v>
      </c>
      <c r="B22" s="1154">
        <v>78564.249861029864</v>
      </c>
      <c r="C22" s="1154">
        <v>2022.5532087732377</v>
      </c>
      <c r="D22" s="1154">
        <v>12357.657999999999</v>
      </c>
      <c r="E22" s="1168">
        <v>38.844095433554671</v>
      </c>
      <c r="F22" s="1169">
        <v>6.3575355347291431</v>
      </c>
      <c r="G22" s="1154">
        <v>823021.50962029735</v>
      </c>
      <c r="H22" s="1154">
        <v>14506.134437919038</v>
      </c>
      <c r="I22" s="1154">
        <v>81173.138999999996</v>
      </c>
      <c r="J22" s="1168">
        <v>56.736101071069562</v>
      </c>
      <c r="K22" s="1169">
        <v>10.139086892035769</v>
      </c>
      <c r="L22" s="743"/>
      <c r="M22" s="1011"/>
      <c r="O22" s="1011"/>
    </row>
    <row r="23" spans="1:15" s="744" customFormat="1" ht="15.75" customHeight="1">
      <c r="A23" s="1165">
        <v>2007</v>
      </c>
      <c r="B23" s="1154">
        <v>71630.949980112215</v>
      </c>
      <c r="C23" s="1154">
        <v>1923.3713763646649</v>
      </c>
      <c r="D23" s="1154">
        <v>12376.334999999999</v>
      </c>
      <c r="E23" s="1168">
        <v>37.242391594441209</v>
      </c>
      <c r="F23" s="1169">
        <v>5.7877352204923529</v>
      </c>
      <c r="G23" s="1154">
        <v>797730.88332311739</v>
      </c>
      <c r="H23" s="1154">
        <v>13853.981871113336</v>
      </c>
      <c r="I23" s="1154">
        <v>80992.304999999993</v>
      </c>
      <c r="J23" s="1168">
        <v>57.581343092880054</v>
      </c>
      <c r="K23" s="1169">
        <v>9.8494651229288692</v>
      </c>
      <c r="L23" s="743"/>
      <c r="M23" s="1011"/>
      <c r="O23" s="1011"/>
    </row>
    <row r="24" spans="1:15" s="744" customFormat="1" ht="15.75" customHeight="1">
      <c r="A24" s="792">
        <v>2008</v>
      </c>
      <c r="B24" s="1154">
        <v>76542.473070812717</v>
      </c>
      <c r="C24" s="1154">
        <v>1983.7441180855881</v>
      </c>
      <c r="D24" s="1154">
        <v>12382.624</v>
      </c>
      <c r="E24" s="1168">
        <v>38.584851933766551</v>
      </c>
      <c r="F24" s="1169">
        <v>6.1814420813240165</v>
      </c>
      <c r="G24" s="1154">
        <v>803379.72101004282</v>
      </c>
      <c r="H24" s="1154">
        <v>14033.216854167536</v>
      </c>
      <c r="I24" s="1154">
        <v>80763.506999999998</v>
      </c>
      <c r="J24" s="1168">
        <v>57.248436289321496</v>
      </c>
      <c r="K24" s="1169">
        <v>9.9473109929468873</v>
      </c>
      <c r="L24" s="743"/>
      <c r="M24" s="1011"/>
      <c r="O24" s="1011"/>
    </row>
    <row r="25" spans="1:15" s="744" customFormat="1" ht="15.75" customHeight="1">
      <c r="A25" s="792">
        <v>2009</v>
      </c>
      <c r="B25" s="1154">
        <v>73546.549795539511</v>
      </c>
      <c r="C25" s="1154">
        <v>1941.7481271698846</v>
      </c>
      <c r="D25" s="1154">
        <v>12370.44</v>
      </c>
      <c r="E25" s="1168">
        <v>37.876462331257287</v>
      </c>
      <c r="F25" s="1169">
        <v>5.9453463090673822</v>
      </c>
      <c r="G25" s="1154">
        <v>746979.07679846336</v>
      </c>
      <c r="H25" s="1154">
        <v>13193.614382867821</v>
      </c>
      <c r="I25" s="1154">
        <v>80482.555999999997</v>
      </c>
      <c r="J25" s="1168">
        <v>56.616712837115429</v>
      </c>
      <c r="K25" s="1169">
        <v>9.2812543975176851</v>
      </c>
      <c r="L25" s="743"/>
      <c r="M25" s="1011"/>
      <c r="O25" s="1011"/>
    </row>
    <row r="26" spans="1:15" s="744" customFormat="1" ht="15">
      <c r="A26" s="553" t="s">
        <v>128</v>
      </c>
      <c r="B26" s="1012"/>
      <c r="C26" s="1012"/>
      <c r="D26" s="1012"/>
      <c r="E26" s="1013"/>
      <c r="F26" s="1013"/>
      <c r="G26" s="745"/>
      <c r="H26" s="746"/>
      <c r="I26" s="1014"/>
      <c r="J26" s="1014"/>
      <c r="K26" s="1014"/>
      <c r="L26" s="743"/>
      <c r="M26" s="1011"/>
      <c r="O26" s="1011"/>
    </row>
    <row r="27" spans="1:15" s="744" customFormat="1" ht="14.25" customHeight="1">
      <c r="A27" s="847" t="s">
        <v>526</v>
      </c>
      <c r="B27" s="1012"/>
      <c r="C27" s="1012"/>
      <c r="D27" s="1012"/>
      <c r="E27" s="1013"/>
      <c r="F27" s="1013"/>
      <c r="G27" s="1012"/>
      <c r="H27" s="1012"/>
      <c r="I27" s="1012"/>
      <c r="J27" s="1013"/>
      <c r="K27" s="1013"/>
      <c r="L27" s="743"/>
      <c r="M27" s="743"/>
      <c r="O27" s="1011"/>
    </row>
    <row r="28" spans="1:15" s="744" customFormat="1" ht="14.25" customHeight="1">
      <c r="A28" s="843" t="s">
        <v>527</v>
      </c>
      <c r="B28" s="1012"/>
      <c r="C28" s="1012"/>
      <c r="D28" s="1012"/>
      <c r="E28" s="1013"/>
      <c r="F28" s="1013"/>
      <c r="G28" s="1012"/>
      <c r="H28" s="1012"/>
      <c r="I28" s="1012"/>
      <c r="J28" s="1013"/>
      <c r="K28" s="1013"/>
      <c r="L28" s="743"/>
      <c r="M28" s="743"/>
      <c r="O28" s="1011"/>
    </row>
    <row r="29" spans="1:15" s="744" customFormat="1" ht="14.25" customHeight="1">
      <c r="A29" s="847" t="s">
        <v>645</v>
      </c>
      <c r="B29" s="1012"/>
      <c r="C29" s="1012"/>
      <c r="D29" s="1012"/>
      <c r="E29" s="1013"/>
      <c r="F29" s="1013"/>
      <c r="G29" s="1012"/>
      <c r="H29" s="1012"/>
      <c r="I29" s="1012"/>
      <c r="J29" s="1013"/>
      <c r="K29" s="1013"/>
      <c r="L29" s="743"/>
      <c r="M29" s="743"/>
      <c r="O29" s="1011"/>
    </row>
    <row r="30" spans="1:15" s="744" customFormat="1" ht="14.25" customHeight="1">
      <c r="A30" s="739" t="s">
        <v>671</v>
      </c>
      <c r="B30" s="965"/>
      <c r="C30" s="965"/>
      <c r="D30" s="965"/>
      <c r="E30" s="965"/>
      <c r="F30" s="965"/>
      <c r="G30" s="965"/>
      <c r="H30" s="965"/>
      <c r="I30" s="965"/>
      <c r="J30" s="965"/>
      <c r="K30" s="965"/>
      <c r="L30" s="743"/>
      <c r="M30" s="743"/>
      <c r="O30" s="1011"/>
    </row>
    <row r="31" spans="1:15" s="744" customFormat="1" ht="14.25" customHeight="1">
      <c r="A31" s="965"/>
      <c r="B31" s="965"/>
      <c r="C31" s="965"/>
      <c r="D31" s="965"/>
      <c r="E31" s="965"/>
      <c r="F31" s="965"/>
      <c r="G31" s="965"/>
      <c r="H31" s="965"/>
      <c r="I31" s="965"/>
      <c r="J31" s="965"/>
      <c r="K31" s="965"/>
      <c r="L31" s="743"/>
      <c r="M31" s="743"/>
      <c r="O31" s="1011"/>
    </row>
    <row r="32" spans="1:15" s="742" customFormat="1" ht="15.75" customHeight="1">
      <c r="A32" s="755"/>
      <c r="B32" s="756" t="s">
        <v>547</v>
      </c>
      <c r="C32" s="757"/>
      <c r="D32" s="758"/>
      <c r="E32" s="757"/>
      <c r="F32" s="757"/>
      <c r="G32" s="756" t="s">
        <v>548</v>
      </c>
      <c r="H32" s="757"/>
      <c r="I32" s="758"/>
      <c r="J32" s="757"/>
      <c r="K32" s="757"/>
      <c r="L32" s="741"/>
      <c r="M32" s="741"/>
    </row>
    <row r="33" spans="1:15" s="742" customFormat="1" ht="47.25" customHeight="1">
      <c r="A33" s="759" t="s">
        <v>506</v>
      </c>
      <c r="B33" s="765" t="s">
        <v>529</v>
      </c>
      <c r="C33" s="760" t="s">
        <v>8</v>
      </c>
      <c r="D33" s="760" t="s">
        <v>549</v>
      </c>
      <c r="E33" s="760" t="s">
        <v>528</v>
      </c>
      <c r="F33" s="766" t="s">
        <v>530</v>
      </c>
      <c r="G33" s="765" t="s">
        <v>529</v>
      </c>
      <c r="H33" s="760" t="s">
        <v>8</v>
      </c>
      <c r="I33" s="760" t="s">
        <v>549</v>
      </c>
      <c r="J33" s="760" t="s">
        <v>528</v>
      </c>
      <c r="K33" s="765" t="s">
        <v>530</v>
      </c>
      <c r="L33" s="741"/>
      <c r="M33" s="741"/>
    </row>
    <row r="34" spans="1:15" s="742" customFormat="1" ht="15.75" customHeight="1">
      <c r="A34" s="761"/>
      <c r="B34" s="762" t="s">
        <v>463</v>
      </c>
      <c r="C34" s="762" t="s">
        <v>209</v>
      </c>
      <c r="D34" s="763" t="s">
        <v>523</v>
      </c>
      <c r="E34" s="762" t="s">
        <v>524</v>
      </c>
      <c r="F34" s="763" t="s">
        <v>525</v>
      </c>
      <c r="G34" s="762" t="s">
        <v>463</v>
      </c>
      <c r="H34" s="762" t="s">
        <v>209</v>
      </c>
      <c r="I34" s="763" t="s">
        <v>523</v>
      </c>
      <c r="J34" s="762" t="s">
        <v>524</v>
      </c>
      <c r="K34" s="762" t="s">
        <v>525</v>
      </c>
      <c r="L34" s="741"/>
      <c r="M34" s="741"/>
    </row>
    <row r="35" spans="1:15" s="744" customFormat="1" ht="15.75" customHeight="1">
      <c r="A35" s="1164">
        <v>2010</v>
      </c>
      <c r="B35" s="1154">
        <v>76665.44864310656</v>
      </c>
      <c r="C35" s="1154">
        <v>2027.1646662449325</v>
      </c>
      <c r="D35" s="1154">
        <v>12372.805</v>
      </c>
      <c r="E35" s="1166">
        <v>37.819053340703526</v>
      </c>
      <c r="F35" s="1167">
        <v>6.1962868276923917</v>
      </c>
      <c r="G35" s="1154">
        <v>784388.32774888363</v>
      </c>
      <c r="H35" s="1154">
        <v>13884.867981254605</v>
      </c>
      <c r="I35" s="1154">
        <v>80284.073000000004</v>
      </c>
      <c r="J35" s="1168">
        <v>56.492314425160856</v>
      </c>
      <c r="K35" s="1168">
        <v>9.7701611096497754</v>
      </c>
      <c r="L35" s="743"/>
      <c r="M35" s="743"/>
      <c r="N35" s="1011"/>
      <c r="O35" s="1011"/>
    </row>
    <row r="36" spans="1:15" s="1015" customFormat="1" ht="15.75" customHeight="1">
      <c r="A36" s="792">
        <v>2011</v>
      </c>
      <c r="B36" s="1154">
        <v>74886.032094823255</v>
      </c>
      <c r="C36" s="1154">
        <v>1983.6236803812346</v>
      </c>
      <c r="D36" s="1154">
        <v>12413.388000000001</v>
      </c>
      <c r="E36" s="1168">
        <v>37.752136574831994</v>
      </c>
      <c r="F36" s="1169">
        <v>6.0326827852978777</v>
      </c>
      <c r="G36" s="1154">
        <v>760739.42851848388</v>
      </c>
      <c r="H36" s="1154">
        <v>13283.386973952924</v>
      </c>
      <c r="I36" s="1154">
        <v>80274.985000000001</v>
      </c>
      <c r="J36" s="1168">
        <v>57.269989198553027</v>
      </c>
      <c r="K36" s="1168">
        <v>9.476668585095144</v>
      </c>
      <c r="L36" s="1014"/>
      <c r="M36" s="1014"/>
      <c r="N36" s="1012"/>
      <c r="O36" s="1011"/>
    </row>
    <row r="37" spans="1:15" s="1015" customFormat="1" ht="15.75" customHeight="1">
      <c r="A37" s="792">
        <v>2012</v>
      </c>
      <c r="B37" s="1154">
        <v>74902.575028791442</v>
      </c>
      <c r="C37" s="1154">
        <v>1936.9019827553695</v>
      </c>
      <c r="D37" s="1154">
        <v>12481.472</v>
      </c>
      <c r="E37" s="1168">
        <v>38.671329626209392</v>
      </c>
      <c r="F37" s="1169">
        <v>6.0011010743597746</v>
      </c>
      <c r="G37" s="1154">
        <v>766024.4113442708</v>
      </c>
      <c r="H37" s="1154">
        <v>13105.255310211842</v>
      </c>
      <c r="I37" s="1154">
        <v>80425.827000000005</v>
      </c>
      <c r="J37" s="1168">
        <v>58.451696911800816</v>
      </c>
      <c r="K37" s="1168">
        <v>9.5246072053977233</v>
      </c>
      <c r="L37" s="1014"/>
      <c r="M37" s="1014"/>
      <c r="N37" s="1011"/>
      <c r="O37" s="1011"/>
    </row>
    <row r="38" spans="1:15" s="1015" customFormat="1" ht="15.75" customHeight="1">
      <c r="A38" s="792">
        <v>2013</v>
      </c>
      <c r="B38" s="1154">
        <v>75523.238316020623</v>
      </c>
      <c r="C38" s="1154">
        <v>1951.9763342187557</v>
      </c>
      <c r="D38" s="1154">
        <v>12561.907999999999</v>
      </c>
      <c r="E38" s="1168">
        <v>38.690652643720433</v>
      </c>
      <c r="F38" s="1169">
        <v>6.0120833806473213</v>
      </c>
      <c r="G38" s="1154">
        <v>783628.39026095741</v>
      </c>
      <c r="H38" s="1154">
        <v>13472.933560016298</v>
      </c>
      <c r="I38" s="1154">
        <v>80645.607999999993</v>
      </c>
      <c r="J38" s="1168">
        <v>58.163159995573338</v>
      </c>
      <c r="K38" s="1168">
        <v>9.7169382151717105</v>
      </c>
      <c r="L38" s="1014"/>
      <c r="M38" s="1014"/>
      <c r="N38" s="1011"/>
      <c r="O38" s="1011"/>
    </row>
    <row r="39" spans="1:15" s="1015" customFormat="1" ht="15.75" customHeight="1">
      <c r="A39" s="792">
        <v>2014</v>
      </c>
      <c r="B39" s="1154">
        <v>71193.746068066932</v>
      </c>
      <c r="C39" s="1154">
        <v>1882.5944113751934</v>
      </c>
      <c r="D39" s="1154">
        <v>12647.906000000001</v>
      </c>
      <c r="E39" s="1168">
        <v>37.816826416722165</v>
      </c>
      <c r="F39" s="1169">
        <v>5.6288958874351946</v>
      </c>
      <c r="G39" s="1154">
        <v>744818.04867355898</v>
      </c>
      <c r="H39" s="1154">
        <v>12844.825659103684</v>
      </c>
      <c r="I39" s="1154">
        <v>80982.505000000005</v>
      </c>
      <c r="J39" s="1168">
        <v>57.985843361421892</v>
      </c>
      <c r="K39" s="1168">
        <v>9.1972710485253444</v>
      </c>
      <c r="L39" s="1014"/>
      <c r="M39" s="1014"/>
      <c r="N39" s="1011"/>
      <c r="O39" s="1011"/>
    </row>
    <row r="40" spans="1:15" s="1015" customFormat="1" ht="15.75" customHeight="1">
      <c r="A40" s="792">
        <v>2015</v>
      </c>
      <c r="B40" s="1154">
        <v>72239.298140859144</v>
      </c>
      <c r="C40" s="1154">
        <v>1869.9557324515586</v>
      </c>
      <c r="D40" s="1154">
        <v>12767.540999999999</v>
      </c>
      <c r="E40" s="1168">
        <v>38.631555221979305</v>
      </c>
      <c r="F40" s="1169">
        <v>5.6580431690690594</v>
      </c>
      <c r="G40" s="1154">
        <v>749274.51926625916</v>
      </c>
      <c r="H40" s="1154">
        <v>12927.196807544731</v>
      </c>
      <c r="I40" s="1154">
        <v>81686.612999999998</v>
      </c>
      <c r="J40" s="1168">
        <v>57.961097863765659</v>
      </c>
      <c r="K40" s="1168">
        <v>9.1725497208001414</v>
      </c>
      <c r="L40" s="1014"/>
      <c r="M40" s="1014"/>
      <c r="N40" s="1011"/>
      <c r="O40" s="1011"/>
    </row>
    <row r="41" spans="1:15" s="1015" customFormat="1" ht="15.75" customHeight="1">
      <c r="A41" s="792">
        <v>2016</v>
      </c>
      <c r="B41" s="1154">
        <v>73666.30323919814</v>
      </c>
      <c r="C41" s="1154">
        <v>1867.4795690834123</v>
      </c>
      <c r="D41" s="1154">
        <v>12887.133</v>
      </c>
      <c r="E41" s="1168">
        <v>39.446912543923943</v>
      </c>
      <c r="F41" s="1169">
        <v>5.7162677873502306</v>
      </c>
      <c r="G41" s="1154">
        <v>752475.02987956721</v>
      </c>
      <c r="H41" s="1154">
        <v>13129.094351685946</v>
      </c>
      <c r="I41" s="1154">
        <v>82348.67</v>
      </c>
      <c r="J41" s="1168">
        <v>57.3135518508129</v>
      </c>
      <c r="K41" s="1168">
        <v>9.1376707101592203</v>
      </c>
      <c r="L41" s="1014"/>
      <c r="M41" s="1014"/>
      <c r="N41" s="1011"/>
      <c r="O41" s="1011"/>
    </row>
    <row r="42" spans="1:15" s="1015" customFormat="1" ht="15.75" customHeight="1">
      <c r="A42" s="792">
        <v>2017</v>
      </c>
      <c r="B42" s="1154">
        <v>73457.931410026446</v>
      </c>
      <c r="C42" s="1154">
        <v>1875.8849000109417</v>
      </c>
      <c r="D42" s="1154">
        <v>12963.977999999999</v>
      </c>
      <c r="E42" s="1168">
        <v>39.159082420034395</v>
      </c>
      <c r="F42" s="1169">
        <v>5.6663110204311096</v>
      </c>
      <c r="G42" s="1154">
        <v>735108.75784505124</v>
      </c>
      <c r="H42" s="1154">
        <v>13124.492432647226</v>
      </c>
      <c r="I42" s="1154">
        <v>82657.005999999994</v>
      </c>
      <c r="J42" s="1168">
        <v>56.010452336919734</v>
      </c>
      <c r="K42" s="1168">
        <v>8.8934839697079191</v>
      </c>
      <c r="L42" s="1014"/>
      <c r="M42" s="1014"/>
      <c r="N42" s="1011"/>
      <c r="O42" s="1011"/>
    </row>
    <row r="43" spans="1:15" s="1015" customFormat="1" ht="15.75" customHeight="1">
      <c r="A43" s="792">
        <v>2018</v>
      </c>
      <c r="B43" s="1154">
        <v>72243.759078326242</v>
      </c>
      <c r="C43" s="1154">
        <v>1758.5272740321598</v>
      </c>
      <c r="D43" s="1154">
        <v>13036.963</v>
      </c>
      <c r="E43" s="1168">
        <v>41.081966794110159</v>
      </c>
      <c r="F43" s="1169">
        <v>5.5414561718343638</v>
      </c>
      <c r="G43" s="1154">
        <v>704108.85561651259</v>
      </c>
      <c r="H43" s="1154">
        <v>12718.67220297779</v>
      </c>
      <c r="I43" s="1154">
        <v>82905.786999999997</v>
      </c>
      <c r="J43" s="1168">
        <v>55.360248646998024</v>
      </c>
      <c r="K43" s="1168">
        <v>8.4928794610744429</v>
      </c>
      <c r="L43" s="1014"/>
      <c r="M43" s="1014"/>
      <c r="N43" s="1011"/>
      <c r="O43" s="1011"/>
    </row>
    <row r="44" spans="1:15" s="744" customFormat="1" ht="15">
      <c r="A44" s="553" t="s">
        <v>128</v>
      </c>
      <c r="B44" s="1012"/>
      <c r="C44" s="1012"/>
      <c r="D44" s="1012"/>
      <c r="E44" s="1013"/>
      <c r="F44" s="1013"/>
      <c r="G44" s="745"/>
      <c r="H44" s="746"/>
      <c r="I44" s="1014"/>
      <c r="J44" s="1014"/>
      <c r="K44" s="1014"/>
      <c r="L44" s="743"/>
      <c r="M44" s="743"/>
      <c r="N44" s="1011"/>
      <c r="O44" s="1011"/>
    </row>
    <row r="45" spans="1:15" s="744" customFormat="1" ht="15">
      <c r="A45" s="847" t="s">
        <v>526</v>
      </c>
      <c r="B45" s="1012"/>
      <c r="C45" s="1012"/>
      <c r="D45" s="1012"/>
      <c r="E45" s="1013"/>
      <c r="F45" s="1013"/>
      <c r="G45" s="745"/>
      <c r="H45" s="746"/>
      <c r="I45" s="1014"/>
      <c r="J45" s="1014"/>
      <c r="K45" s="1014"/>
      <c r="L45" s="743"/>
      <c r="M45" s="743"/>
      <c r="N45" s="1011"/>
      <c r="O45" s="1011"/>
    </row>
    <row r="46" spans="1:15" s="744" customFormat="1" ht="14.25" customHeight="1">
      <c r="A46" s="843" t="s">
        <v>527</v>
      </c>
      <c r="B46" s="1012"/>
      <c r="C46" s="1012"/>
      <c r="D46" s="1012"/>
      <c r="E46" s="1013"/>
      <c r="F46" s="1013"/>
      <c r="G46" s="1012"/>
      <c r="H46" s="1012"/>
      <c r="I46" s="1012"/>
      <c r="J46" s="1013"/>
      <c r="K46" s="1013"/>
      <c r="L46" s="743"/>
      <c r="M46" s="743"/>
      <c r="N46" s="1011"/>
      <c r="O46" s="1011"/>
    </row>
    <row r="47" spans="1:15" s="744" customFormat="1" ht="14.25" customHeight="1">
      <c r="A47" s="847" t="s">
        <v>603</v>
      </c>
      <c r="B47" s="1012"/>
      <c r="C47" s="1012"/>
      <c r="D47" s="1012"/>
      <c r="E47" s="1013"/>
      <c r="F47" s="1013"/>
      <c r="G47" s="1012"/>
      <c r="H47" s="1012"/>
      <c r="I47" s="1012"/>
      <c r="J47" s="1013"/>
      <c r="K47" s="1013"/>
      <c r="L47" s="743"/>
      <c r="M47" s="743"/>
      <c r="N47" s="1011"/>
      <c r="O47" s="1011"/>
    </row>
    <row r="48" spans="1:15" s="744" customFormat="1" ht="14.25" customHeight="1">
      <c r="A48" s="853"/>
      <c r="B48" s="1012"/>
      <c r="C48" s="1012"/>
      <c r="D48" s="1012"/>
      <c r="E48" s="1013"/>
      <c r="F48" s="1013"/>
      <c r="G48" s="1012"/>
      <c r="H48" s="1012"/>
      <c r="I48" s="1012"/>
      <c r="J48" s="1013"/>
      <c r="K48" s="1013"/>
      <c r="L48" s="743"/>
      <c r="M48" s="743"/>
      <c r="N48" s="1011"/>
      <c r="O48" s="1011"/>
    </row>
    <row r="49" spans="2:13" s="847" customFormat="1" ht="12">
      <c r="F49" s="747"/>
      <c r="G49" s="748"/>
      <c r="H49" s="748"/>
    </row>
    <row r="52" spans="2:13">
      <c r="G52" s="742"/>
    </row>
    <row r="53" spans="2:13">
      <c r="H53" s="742"/>
    </row>
    <row r="56" spans="2:13">
      <c r="B56" s="749"/>
      <c r="D56" s="749"/>
      <c r="E56" s="749"/>
      <c r="F56" s="749"/>
      <c r="G56" s="749"/>
      <c r="H56" s="749"/>
      <c r="I56" s="749"/>
      <c r="J56" s="750"/>
      <c r="K56" s="750"/>
      <c r="L56" s="750"/>
      <c r="M56" s="750"/>
    </row>
    <row r="57" spans="2:13">
      <c r="B57" s="749"/>
      <c r="D57" s="751"/>
      <c r="E57" s="752"/>
      <c r="F57" s="753"/>
    </row>
    <row r="58" spans="2:13">
      <c r="B58" s="749"/>
      <c r="D58" s="754"/>
      <c r="E58" s="752"/>
      <c r="F58" s="753"/>
    </row>
    <row r="59" spans="2:13">
      <c r="B59" s="749"/>
      <c r="D59" s="754"/>
      <c r="E59" s="752"/>
      <c r="F59" s="753"/>
    </row>
    <row r="60" spans="2:13">
      <c r="B60" s="749"/>
      <c r="D60" s="754"/>
      <c r="E60" s="752"/>
      <c r="F60" s="753"/>
    </row>
    <row r="61" spans="2:13">
      <c r="B61" s="749"/>
      <c r="D61" s="754"/>
      <c r="E61" s="752"/>
      <c r="F61" s="753"/>
    </row>
    <row r="62" spans="2:13">
      <c r="B62" s="749"/>
      <c r="D62" s="754"/>
      <c r="E62" s="752"/>
      <c r="F62" s="753"/>
    </row>
    <row r="63" spans="2:13">
      <c r="B63" s="750"/>
      <c r="D63" s="754"/>
      <c r="E63" s="752"/>
      <c r="F63" s="753"/>
    </row>
    <row r="64" spans="2:13">
      <c r="B64" s="750"/>
      <c r="D64" s="754"/>
      <c r="E64" s="752"/>
      <c r="F64" s="753"/>
    </row>
    <row r="65" spans="2:6">
      <c r="B65" s="750"/>
      <c r="D65" s="754"/>
      <c r="E65" s="752"/>
      <c r="F65" s="753"/>
    </row>
    <row r="66" spans="2:6">
      <c r="B66" s="750"/>
      <c r="D66" s="754"/>
      <c r="E66" s="752"/>
      <c r="F66" s="753"/>
    </row>
    <row r="67" spans="2:6">
      <c r="B67" s="750"/>
      <c r="D67" s="754"/>
      <c r="E67" s="752"/>
      <c r="F67" s="753"/>
    </row>
    <row r="68" spans="2:6" ht="15">
      <c r="B68" s="751"/>
      <c r="C68" s="1012"/>
      <c r="D68" s="754"/>
      <c r="E68" s="752"/>
      <c r="F68" s="753"/>
    </row>
    <row r="69" spans="2:6">
      <c r="D69" s="754"/>
      <c r="E69" s="752"/>
      <c r="F69" s="753"/>
    </row>
    <row r="70" spans="2:6">
      <c r="D70" s="751"/>
      <c r="E70" s="751"/>
      <c r="F70" s="751"/>
    </row>
  </sheetData>
  <conditionalFormatting sqref="A44">
    <cfRule type="cellIs" dxfId="323" priority="7" stopIfTrue="1" operator="equal">
      <formula>0</formula>
    </cfRule>
  </conditionalFormatting>
  <conditionalFormatting sqref="A26">
    <cfRule type="cellIs" dxfId="322" priority="6" stopIfTrue="1" operator="equal">
      <formula>0</formula>
    </cfRule>
  </conditionalFormatting>
  <conditionalFormatting sqref="A45">
    <cfRule type="cellIs" dxfId="321" priority="5" stopIfTrue="1" operator="equal">
      <formula>0</formula>
    </cfRule>
  </conditionalFormatting>
  <conditionalFormatting sqref="B6:D25">
    <cfRule type="cellIs" dxfId="320" priority="4" stopIfTrue="1" operator="equal">
      <formula>0</formula>
    </cfRule>
  </conditionalFormatting>
  <conditionalFormatting sqref="G6:I25">
    <cfRule type="cellIs" dxfId="319" priority="3" stopIfTrue="1" operator="equal">
      <formula>0</formula>
    </cfRule>
  </conditionalFormatting>
  <conditionalFormatting sqref="B35:D43">
    <cfRule type="cellIs" dxfId="318" priority="2" stopIfTrue="1" operator="equal">
      <formula>0</formula>
    </cfRule>
  </conditionalFormatting>
  <conditionalFormatting sqref="G35:I43">
    <cfRule type="cellIs" dxfId="317"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9" max="11" man="1"/>
    <brk id="4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F082"/>
  </sheetPr>
  <dimension ref="A1:S53"/>
  <sheetViews>
    <sheetView view="pageBreakPreview" zoomScaleNormal="85" zoomScaleSheetLayoutView="100" workbookViewId="0"/>
  </sheetViews>
  <sheetFormatPr baseColWidth="10" defaultColWidth="11.42578125" defaultRowHeight="15"/>
  <cols>
    <col min="1" max="1" width="7.140625" style="692" customWidth="1"/>
    <col min="2" max="2" width="13" style="692" customWidth="1"/>
    <col min="3" max="3" width="13.42578125" style="692" customWidth="1"/>
    <col min="4" max="10" width="13" style="692" customWidth="1"/>
    <col min="11" max="11" width="4.28515625" style="709" customWidth="1"/>
    <col min="12" max="12" width="7.140625" style="692" customWidth="1"/>
    <col min="13" max="18" width="13.28515625" style="692" customWidth="1"/>
    <col min="19" max="19" width="17.28515625" style="692" customWidth="1"/>
    <col min="20" max="16384" width="11.42578125" style="692"/>
  </cols>
  <sheetData>
    <row r="1" spans="1:19" ht="16.5">
      <c r="A1" s="719" t="s">
        <v>689</v>
      </c>
      <c r="B1" s="720"/>
      <c r="C1" s="720"/>
      <c r="D1" s="720"/>
      <c r="E1" s="720"/>
      <c r="F1" s="720"/>
      <c r="G1" s="720"/>
      <c r="H1" s="720"/>
      <c r="I1" s="720"/>
      <c r="J1" s="720"/>
      <c r="K1" s="721"/>
      <c r="L1" s="719" t="s">
        <v>683</v>
      </c>
      <c r="M1" s="720"/>
      <c r="N1" s="720"/>
      <c r="O1" s="720"/>
      <c r="P1" s="720"/>
      <c r="Q1" s="720"/>
      <c r="R1" s="720"/>
      <c r="S1" s="720"/>
    </row>
    <row r="2" spans="1:19">
      <c r="A2" s="720"/>
      <c r="B2" s="720"/>
      <c r="C2" s="720"/>
      <c r="D2" s="720"/>
      <c r="E2" s="720"/>
      <c r="F2" s="720"/>
      <c r="G2" s="720"/>
      <c r="H2" s="720"/>
      <c r="I2" s="720"/>
      <c r="J2" s="720"/>
      <c r="K2" s="721"/>
      <c r="L2" s="720"/>
      <c r="M2" s="720"/>
      <c r="N2" s="720"/>
      <c r="O2" s="720"/>
      <c r="P2" s="720"/>
      <c r="Q2" s="720"/>
      <c r="R2" s="720"/>
      <c r="S2" s="720"/>
    </row>
    <row r="3" spans="1:19" ht="15.75" customHeight="1">
      <c r="A3" s="1243" t="s">
        <v>506</v>
      </c>
      <c r="B3" s="1244" t="s">
        <v>520</v>
      </c>
      <c r="C3" s="722" t="s">
        <v>10</v>
      </c>
      <c r="D3" s="723"/>
      <c r="E3" s="723"/>
      <c r="F3" s="723"/>
      <c r="G3" s="723"/>
      <c r="H3" s="723"/>
      <c r="I3" s="723"/>
      <c r="J3" s="723"/>
      <c r="K3" s="724"/>
      <c r="L3" s="1247" t="s">
        <v>506</v>
      </c>
      <c r="M3" s="1244" t="s">
        <v>520</v>
      </c>
      <c r="N3" s="725" t="s">
        <v>58</v>
      </c>
      <c r="O3" s="726"/>
      <c r="P3" s="726"/>
      <c r="Q3" s="726"/>
      <c r="R3" s="727"/>
      <c r="S3" s="1250" t="s">
        <v>672</v>
      </c>
    </row>
    <row r="4" spans="1:19">
      <c r="A4" s="1243"/>
      <c r="B4" s="1245"/>
      <c r="C4" s="1253" t="s">
        <v>519</v>
      </c>
      <c r="D4" s="728" t="s">
        <v>10</v>
      </c>
      <c r="E4" s="726"/>
      <c r="F4" s="727"/>
      <c r="G4" s="1253" t="s">
        <v>507</v>
      </c>
      <c r="H4" s="728" t="s">
        <v>10</v>
      </c>
      <c r="I4" s="726"/>
      <c r="J4" s="726"/>
      <c r="K4" s="724"/>
      <c r="L4" s="1248"/>
      <c r="M4" s="1245"/>
      <c r="N4" s="1253" t="s">
        <v>9</v>
      </c>
      <c r="O4" s="726" t="s">
        <v>10</v>
      </c>
      <c r="P4" s="726"/>
      <c r="Q4" s="726"/>
      <c r="R4" s="727"/>
      <c r="S4" s="1251"/>
    </row>
    <row r="5" spans="1:19" ht="15.75" customHeight="1">
      <c r="A5" s="1243"/>
      <c r="B5" s="1245"/>
      <c r="C5" s="1254"/>
      <c r="D5" s="1253" t="s">
        <v>509</v>
      </c>
      <c r="E5" s="1253" t="s">
        <v>510</v>
      </c>
      <c r="F5" s="1253" t="s">
        <v>690</v>
      </c>
      <c r="G5" s="1254"/>
      <c r="H5" s="1256" t="s">
        <v>517</v>
      </c>
      <c r="I5" s="1253" t="s">
        <v>508</v>
      </c>
      <c r="J5" s="1259" t="s">
        <v>521</v>
      </c>
      <c r="K5" s="729"/>
      <c r="L5" s="1248"/>
      <c r="M5" s="1245"/>
      <c r="N5" s="1254"/>
      <c r="O5" s="1253" t="s">
        <v>511</v>
      </c>
      <c r="P5" s="1253" t="s">
        <v>512</v>
      </c>
      <c r="Q5" s="1256" t="s">
        <v>673</v>
      </c>
      <c r="R5" s="1253" t="s">
        <v>513</v>
      </c>
      <c r="S5" s="1251"/>
    </row>
    <row r="6" spans="1:19" ht="15.75" customHeight="1">
      <c r="A6" s="1243"/>
      <c r="B6" s="1245"/>
      <c r="C6" s="1254"/>
      <c r="D6" s="1254"/>
      <c r="E6" s="1254"/>
      <c r="F6" s="1254"/>
      <c r="G6" s="1254"/>
      <c r="H6" s="1257"/>
      <c r="I6" s="1254"/>
      <c r="J6" s="1260"/>
      <c r="K6" s="729"/>
      <c r="L6" s="1248"/>
      <c r="M6" s="1245"/>
      <c r="N6" s="1254"/>
      <c r="O6" s="1254"/>
      <c r="P6" s="1254"/>
      <c r="Q6" s="1257"/>
      <c r="R6" s="1254"/>
      <c r="S6" s="1251"/>
    </row>
    <row r="7" spans="1:19">
      <c r="A7" s="1243"/>
      <c r="B7" s="1246"/>
      <c r="C7" s="1255"/>
      <c r="D7" s="1255"/>
      <c r="E7" s="1255"/>
      <c r="F7" s="1255"/>
      <c r="G7" s="1255"/>
      <c r="H7" s="1258"/>
      <c r="I7" s="1255"/>
      <c r="J7" s="1261"/>
      <c r="K7" s="729"/>
      <c r="L7" s="1248"/>
      <c r="M7" s="1246"/>
      <c r="N7" s="1255"/>
      <c r="O7" s="1255"/>
      <c r="P7" s="1255"/>
      <c r="Q7" s="1258"/>
      <c r="R7" s="1255"/>
      <c r="S7" s="1252"/>
    </row>
    <row r="8" spans="1:19" ht="15.75">
      <c r="A8" s="1243"/>
      <c r="B8" s="539" t="s">
        <v>518</v>
      </c>
      <c r="C8" s="540"/>
      <c r="D8" s="540"/>
      <c r="E8" s="540"/>
      <c r="F8" s="540"/>
      <c r="G8" s="540"/>
      <c r="H8" s="540"/>
      <c r="I8" s="540"/>
      <c r="J8" s="540"/>
      <c r="K8" s="730"/>
      <c r="L8" s="1249"/>
      <c r="M8" s="540" t="s">
        <v>518</v>
      </c>
      <c r="N8" s="731"/>
      <c r="O8" s="540"/>
      <c r="P8" s="540"/>
      <c r="Q8" s="540"/>
      <c r="R8" s="540"/>
      <c r="S8" s="540"/>
    </row>
    <row r="9" spans="1:19">
      <c r="A9" s="320">
        <v>1990</v>
      </c>
      <c r="B9" s="834">
        <v>83679.033664758346</v>
      </c>
      <c r="C9" s="834">
        <v>17978.571229737394</v>
      </c>
      <c r="D9" s="834">
        <v>13922.982235736741</v>
      </c>
      <c r="E9" s="834">
        <v>1714.6851584831797</v>
      </c>
      <c r="F9" s="834">
        <v>2340.9038355174757</v>
      </c>
      <c r="G9" s="834">
        <v>65700.462435020949</v>
      </c>
      <c r="H9" s="834">
        <v>13318.564083238345</v>
      </c>
      <c r="I9" s="834">
        <v>26481.355483470557</v>
      </c>
      <c r="J9" s="834">
        <v>25900.542868312041</v>
      </c>
      <c r="K9" s="834"/>
      <c r="L9" s="815">
        <v>1990</v>
      </c>
      <c r="M9" s="834">
        <v>83679.033664758346</v>
      </c>
      <c r="N9" s="834">
        <v>26481.355483470557</v>
      </c>
      <c r="O9" s="834">
        <v>325.47499139212147</v>
      </c>
      <c r="P9" s="834">
        <v>25916.737294550152</v>
      </c>
      <c r="Q9" s="834">
        <v>198.05847310822787</v>
      </c>
      <c r="R9" s="834">
        <v>41.084724420052197</v>
      </c>
      <c r="S9" s="1023">
        <v>1191.388078891772</v>
      </c>
    </row>
    <row r="10" spans="1:19">
      <c r="A10" s="704">
        <v>1991</v>
      </c>
      <c r="B10" s="834">
        <v>88426.540460050455</v>
      </c>
      <c r="C10" s="834">
        <v>18891.934854247203</v>
      </c>
      <c r="D10" s="834">
        <v>13994.078377254093</v>
      </c>
      <c r="E10" s="834">
        <v>2127.8481412021411</v>
      </c>
      <c r="F10" s="834">
        <v>2770.0083357909707</v>
      </c>
      <c r="G10" s="834">
        <v>69534.605605803255</v>
      </c>
      <c r="H10" s="834">
        <v>13662.607703105396</v>
      </c>
      <c r="I10" s="834">
        <v>27275.39381360458</v>
      </c>
      <c r="J10" s="834">
        <v>28596.604089093278</v>
      </c>
      <c r="K10" s="834"/>
      <c r="L10" s="815">
        <v>1991</v>
      </c>
      <c r="M10" s="834">
        <v>88426.540460050455</v>
      </c>
      <c r="N10" s="834">
        <v>27275.39381360458</v>
      </c>
      <c r="O10" s="834">
        <v>319.18265715186601</v>
      </c>
      <c r="P10" s="834">
        <v>26646.59075228485</v>
      </c>
      <c r="Q10" s="834">
        <v>262.16939812596138</v>
      </c>
      <c r="R10" s="834">
        <v>47.451006041898125</v>
      </c>
      <c r="S10" s="1023">
        <v>1089.8433378740388</v>
      </c>
    </row>
    <row r="11" spans="1:19">
      <c r="A11" s="704">
        <v>1992</v>
      </c>
      <c r="B11" s="834">
        <v>86624.29059246699</v>
      </c>
      <c r="C11" s="834">
        <v>17576.823783574036</v>
      </c>
      <c r="D11" s="834">
        <v>12384.217956414843</v>
      </c>
      <c r="E11" s="834">
        <v>2126.7144684574055</v>
      </c>
      <c r="F11" s="834">
        <v>3065.8913587017869</v>
      </c>
      <c r="G11" s="834">
        <v>69047.466808892961</v>
      </c>
      <c r="H11" s="834">
        <v>13618.731620120507</v>
      </c>
      <c r="I11" s="834">
        <v>27751.715156066875</v>
      </c>
      <c r="J11" s="834">
        <v>27677.020032705583</v>
      </c>
      <c r="K11" s="834"/>
      <c r="L11" s="815">
        <v>1992</v>
      </c>
      <c r="M11" s="834">
        <v>86624.29059246699</v>
      </c>
      <c r="N11" s="834">
        <v>27751.715156066875</v>
      </c>
      <c r="O11" s="834">
        <v>325.40026279399024</v>
      </c>
      <c r="P11" s="834">
        <v>27139.637975977599</v>
      </c>
      <c r="Q11" s="834">
        <v>232.9336561620255</v>
      </c>
      <c r="R11" s="834">
        <v>53.743261133257477</v>
      </c>
      <c r="S11" s="1023">
        <v>1037.5451518379746</v>
      </c>
    </row>
    <row r="12" spans="1:19">
      <c r="A12" s="704">
        <v>1993</v>
      </c>
      <c r="B12" s="834">
        <v>89656.370462093575</v>
      </c>
      <c r="C12" s="834">
        <v>17239.620215204006</v>
      </c>
      <c r="D12" s="834">
        <v>12056.797957830755</v>
      </c>
      <c r="E12" s="834">
        <v>2211.6199464482834</v>
      </c>
      <c r="F12" s="834">
        <v>2971.2023109249672</v>
      </c>
      <c r="G12" s="834">
        <v>72416.750246889569</v>
      </c>
      <c r="H12" s="834">
        <v>13390.98973336018</v>
      </c>
      <c r="I12" s="834">
        <v>29400.540327926501</v>
      </c>
      <c r="J12" s="834">
        <v>29625.220185602884</v>
      </c>
      <c r="K12" s="834"/>
      <c r="L12" s="815">
        <v>1993</v>
      </c>
      <c r="M12" s="834">
        <v>89656.370462093575</v>
      </c>
      <c r="N12" s="834">
        <v>29400.540327926501</v>
      </c>
      <c r="O12" s="834">
        <v>297.04004694964641</v>
      </c>
      <c r="P12" s="834">
        <v>28835.740648612573</v>
      </c>
      <c r="Q12" s="834">
        <v>214.01637123102955</v>
      </c>
      <c r="R12" s="834">
        <v>53.743261133257477</v>
      </c>
      <c r="S12" s="1023">
        <v>1106.4962847689703</v>
      </c>
    </row>
    <row r="13" spans="1:19">
      <c r="A13" s="704">
        <v>1994</v>
      </c>
      <c r="B13" s="834">
        <v>86907.640645439416</v>
      </c>
      <c r="C13" s="834">
        <v>16826.283285725873</v>
      </c>
      <c r="D13" s="834">
        <v>11598.522994386652</v>
      </c>
      <c r="E13" s="834">
        <v>2025.4308603311479</v>
      </c>
      <c r="F13" s="834">
        <v>3202.3294310080737</v>
      </c>
      <c r="G13" s="834">
        <v>70081.35735971354</v>
      </c>
      <c r="H13" s="834">
        <v>13173.832991029196</v>
      </c>
      <c r="I13" s="834">
        <v>28257.020751861928</v>
      </c>
      <c r="J13" s="834">
        <v>28650.503616822425</v>
      </c>
      <c r="K13" s="834"/>
      <c r="L13" s="815">
        <v>1994</v>
      </c>
      <c r="M13" s="834">
        <v>86907.640645439416</v>
      </c>
      <c r="N13" s="834">
        <v>28257.020751861928</v>
      </c>
      <c r="O13" s="834">
        <v>315.98916039727379</v>
      </c>
      <c r="P13" s="834">
        <v>27680.050199061352</v>
      </c>
      <c r="Q13" s="834">
        <v>210.42127208097736</v>
      </c>
      <c r="R13" s="834">
        <v>50.560120322334505</v>
      </c>
      <c r="S13" s="1023">
        <v>1160.1252319190226</v>
      </c>
    </row>
    <row r="14" spans="1:19">
      <c r="A14" s="704">
        <v>1995</v>
      </c>
      <c r="B14" s="834">
        <v>87515.425228028354</v>
      </c>
      <c r="C14" s="834">
        <v>16634.992719716018</v>
      </c>
      <c r="D14" s="834">
        <v>11076.672232763358</v>
      </c>
      <c r="E14" s="834">
        <v>2422.2339019978276</v>
      </c>
      <c r="F14" s="834">
        <v>3136.0865849548313</v>
      </c>
      <c r="G14" s="834">
        <v>70880.43250831234</v>
      </c>
      <c r="H14" s="834">
        <v>10866.807585092842</v>
      </c>
      <c r="I14" s="834">
        <v>28871.78435075959</v>
      </c>
      <c r="J14" s="834">
        <v>31141.840572459907</v>
      </c>
      <c r="K14" s="834"/>
      <c r="L14" s="815">
        <v>1995</v>
      </c>
      <c r="M14" s="834">
        <v>87515.425228028354</v>
      </c>
      <c r="N14" s="834">
        <v>28871.78435075959</v>
      </c>
      <c r="O14" s="834">
        <v>311.47391248315546</v>
      </c>
      <c r="P14" s="834">
        <v>28315.276853448111</v>
      </c>
      <c r="Q14" s="834">
        <v>206.83589509724538</v>
      </c>
      <c r="R14" s="834">
        <v>38.197689731075556</v>
      </c>
      <c r="S14" s="1023">
        <v>1198.0676729027546</v>
      </c>
    </row>
    <row r="15" spans="1:19">
      <c r="A15" s="704">
        <v>1996</v>
      </c>
      <c r="B15" s="834">
        <v>91764.985785585101</v>
      </c>
      <c r="C15" s="834">
        <v>17847.85203103926</v>
      </c>
      <c r="D15" s="834">
        <v>12087.802811077698</v>
      </c>
      <c r="E15" s="834">
        <v>2496.9536596974967</v>
      </c>
      <c r="F15" s="834">
        <v>3263.0955602640656</v>
      </c>
      <c r="G15" s="834">
        <v>73917.133754545837</v>
      </c>
      <c r="H15" s="834">
        <v>10831.568756229546</v>
      </c>
      <c r="I15" s="834">
        <v>29166.543928632622</v>
      </c>
      <c r="J15" s="834">
        <v>33919.021069683651</v>
      </c>
      <c r="K15" s="834"/>
      <c r="L15" s="815">
        <v>1996</v>
      </c>
      <c r="M15" s="834">
        <v>91764.985785585101</v>
      </c>
      <c r="N15" s="834">
        <v>29166.543928632622</v>
      </c>
      <c r="O15" s="834">
        <v>308.28514718337351</v>
      </c>
      <c r="P15" s="834">
        <v>28560.469065517653</v>
      </c>
      <c r="Q15" s="834">
        <v>262.77516701144532</v>
      </c>
      <c r="R15" s="834">
        <v>35.014548920152592</v>
      </c>
      <c r="S15" s="1023">
        <v>1570.2494649885548</v>
      </c>
    </row>
    <row r="16" spans="1:19">
      <c r="A16" s="704">
        <v>1997</v>
      </c>
      <c r="B16" s="834">
        <v>89367.739620253007</v>
      </c>
      <c r="C16" s="834">
        <v>17218.478030851573</v>
      </c>
      <c r="D16" s="834">
        <v>11530.08318228383</v>
      </c>
      <c r="E16" s="834">
        <v>2365.968127391608</v>
      </c>
      <c r="F16" s="834">
        <v>3322.4267211761326</v>
      </c>
      <c r="G16" s="834">
        <v>72149.261589401431</v>
      </c>
      <c r="H16" s="834">
        <v>10590.473444419265</v>
      </c>
      <c r="I16" s="834">
        <v>29559.497963318583</v>
      </c>
      <c r="J16" s="834">
        <v>31999.290181663579</v>
      </c>
      <c r="K16" s="834"/>
      <c r="L16" s="815">
        <v>1997</v>
      </c>
      <c r="M16" s="834">
        <v>89367.739620253007</v>
      </c>
      <c r="N16" s="834">
        <v>29559.497963318583</v>
      </c>
      <c r="O16" s="834">
        <v>295.552281107363</v>
      </c>
      <c r="P16" s="834">
        <v>28950.896323725126</v>
      </c>
      <c r="Q16" s="834">
        <v>284.40109118779128</v>
      </c>
      <c r="R16" s="834">
        <v>28.648267298306671</v>
      </c>
      <c r="S16" s="1023">
        <v>1702.8339248122088</v>
      </c>
    </row>
    <row r="17" spans="1:19">
      <c r="A17" s="704">
        <v>1998</v>
      </c>
      <c r="B17" s="834">
        <v>91302.423016053348</v>
      </c>
      <c r="C17" s="834">
        <v>18188.547072114281</v>
      </c>
      <c r="D17" s="834">
        <v>12639.879062983737</v>
      </c>
      <c r="E17" s="834">
        <v>2460.1438385689212</v>
      </c>
      <c r="F17" s="834">
        <v>3088.5241705616277</v>
      </c>
      <c r="G17" s="834">
        <v>73113.875943939071</v>
      </c>
      <c r="H17" s="834">
        <v>10620.683488546605</v>
      </c>
      <c r="I17" s="834">
        <v>30188.487913106492</v>
      </c>
      <c r="J17" s="834">
        <v>32304.704542285988</v>
      </c>
      <c r="K17" s="834"/>
      <c r="L17" s="815">
        <v>1998</v>
      </c>
      <c r="M17" s="834">
        <v>91302.423016053348</v>
      </c>
      <c r="N17" s="834">
        <v>30188.487913106492</v>
      </c>
      <c r="O17" s="834">
        <v>292.57653697272201</v>
      </c>
      <c r="P17" s="834">
        <v>29575.659603839056</v>
      </c>
      <c r="Q17" s="834">
        <v>291.63015454738184</v>
      </c>
      <c r="R17" s="834">
        <v>28.621617747331499</v>
      </c>
      <c r="S17" s="1023">
        <v>1890.9173974526182</v>
      </c>
    </row>
    <row r="18" spans="1:19">
      <c r="A18" s="704">
        <v>1999</v>
      </c>
      <c r="B18" s="834">
        <v>89053.553932443305</v>
      </c>
      <c r="C18" s="834">
        <v>17218.058372067186</v>
      </c>
      <c r="D18" s="834">
        <v>11937.042145897167</v>
      </c>
      <c r="E18" s="834">
        <v>2245.9048202546005</v>
      </c>
      <c r="F18" s="834">
        <v>3035.1114059154152</v>
      </c>
      <c r="G18" s="834">
        <v>71835.495560376119</v>
      </c>
      <c r="H18" s="834">
        <v>10069.56150614129</v>
      </c>
      <c r="I18" s="834">
        <v>31676.105099591241</v>
      </c>
      <c r="J18" s="834">
        <v>30089.828954643588</v>
      </c>
      <c r="K18" s="834"/>
      <c r="L18" s="815">
        <v>1999</v>
      </c>
      <c r="M18" s="834">
        <v>89053.553932443305</v>
      </c>
      <c r="N18" s="834">
        <v>31676.105099591241</v>
      </c>
      <c r="O18" s="834">
        <v>276.67563822420448</v>
      </c>
      <c r="P18" s="834">
        <v>31078.284664474228</v>
      </c>
      <c r="Q18" s="834">
        <v>298.88353864487635</v>
      </c>
      <c r="R18" s="834">
        <v>22.261258247924502</v>
      </c>
      <c r="S18" s="1023">
        <v>2060.0644613551235</v>
      </c>
    </row>
    <row r="19" spans="1:19">
      <c r="A19" s="704">
        <v>2000</v>
      </c>
      <c r="B19" s="834">
        <v>86990.770303285666</v>
      </c>
      <c r="C19" s="834">
        <v>17037.540221241659</v>
      </c>
      <c r="D19" s="834">
        <v>11580.486715745916</v>
      </c>
      <c r="E19" s="834">
        <v>2225.5010590358752</v>
      </c>
      <c r="F19" s="834">
        <v>3231.5524464598666</v>
      </c>
      <c r="G19" s="834">
        <v>69953.230082044014</v>
      </c>
      <c r="H19" s="834">
        <v>10416.083478620183</v>
      </c>
      <c r="I19" s="834">
        <v>30956.807489580711</v>
      </c>
      <c r="J19" s="834">
        <v>28580.339113843111</v>
      </c>
      <c r="K19" s="834"/>
      <c r="L19" s="815">
        <v>2000</v>
      </c>
      <c r="M19" s="834">
        <v>86990.770303285666</v>
      </c>
      <c r="N19" s="834">
        <v>30956.807489580711</v>
      </c>
      <c r="O19" s="834">
        <v>267.13509897509397</v>
      </c>
      <c r="P19" s="834">
        <v>30360.715500860435</v>
      </c>
      <c r="Q19" s="834">
        <v>309.87581124696635</v>
      </c>
      <c r="R19" s="834">
        <v>19.081078498221</v>
      </c>
      <c r="S19" s="1023">
        <v>2168.7724927530335</v>
      </c>
    </row>
    <row r="20" spans="1:19">
      <c r="A20" s="704">
        <v>2001</v>
      </c>
      <c r="B20" s="834">
        <v>88879.711013406239</v>
      </c>
      <c r="C20" s="834">
        <v>16549.424522073314</v>
      </c>
      <c r="D20" s="834">
        <v>11402.764500570474</v>
      </c>
      <c r="E20" s="834">
        <v>2343.743680556558</v>
      </c>
      <c r="F20" s="834">
        <v>2802.9163409462803</v>
      </c>
      <c r="G20" s="834">
        <v>72330.286491332925</v>
      </c>
      <c r="H20" s="834">
        <v>9931.2906264351295</v>
      </c>
      <c r="I20" s="834">
        <v>30286.736082493637</v>
      </c>
      <c r="J20" s="834">
        <v>32112.259782404166</v>
      </c>
      <c r="K20" s="834"/>
      <c r="L20" s="815">
        <v>2001</v>
      </c>
      <c r="M20" s="834">
        <v>88879.711013406239</v>
      </c>
      <c r="N20" s="834">
        <v>30286.736082493637</v>
      </c>
      <c r="O20" s="834">
        <v>260.774739475687</v>
      </c>
      <c r="P20" s="834">
        <v>29689.405418395025</v>
      </c>
      <c r="Q20" s="834">
        <v>317.47484612470589</v>
      </c>
      <c r="R20" s="834">
        <v>19.081078498221</v>
      </c>
      <c r="S20" s="1023">
        <v>2101.3233058752944</v>
      </c>
    </row>
    <row r="21" spans="1:19" ht="12.6" customHeight="1">
      <c r="A21" s="704">
        <v>2002</v>
      </c>
      <c r="B21" s="834">
        <v>82867.070678685821</v>
      </c>
      <c r="C21" s="834">
        <v>14126.987072028474</v>
      </c>
      <c r="D21" s="834">
        <v>8859.1295295422224</v>
      </c>
      <c r="E21" s="834">
        <v>2212.6330159251306</v>
      </c>
      <c r="F21" s="834">
        <v>3055.2245265611232</v>
      </c>
      <c r="G21" s="834">
        <v>68740.083606657339</v>
      </c>
      <c r="H21" s="834">
        <v>9261.8084853130076</v>
      </c>
      <c r="I21" s="834">
        <v>29874.40537262673</v>
      </c>
      <c r="J21" s="834">
        <v>29603.869748717607</v>
      </c>
      <c r="K21" s="834"/>
      <c r="L21" s="815">
        <v>2002</v>
      </c>
      <c r="M21" s="834">
        <v>82867.070678685821</v>
      </c>
      <c r="N21" s="834">
        <v>29874.40537262673</v>
      </c>
      <c r="O21" s="834">
        <v>244.87384072716949</v>
      </c>
      <c r="P21" s="834">
        <v>29323.121274167788</v>
      </c>
      <c r="Q21" s="834">
        <v>290.50935898325724</v>
      </c>
      <c r="R21" s="834">
        <v>15.9008987485175</v>
      </c>
      <c r="S21" s="1023">
        <v>2140.8888250167424</v>
      </c>
    </row>
    <row r="22" spans="1:19">
      <c r="A22" s="704">
        <v>2003</v>
      </c>
      <c r="B22" s="834">
        <v>81572.903267200221</v>
      </c>
      <c r="C22" s="834">
        <v>14531.9955176883</v>
      </c>
      <c r="D22" s="834">
        <v>8325.0364279721362</v>
      </c>
      <c r="E22" s="834">
        <v>3272.5682690319154</v>
      </c>
      <c r="F22" s="834">
        <v>2934.3908206842516</v>
      </c>
      <c r="G22" s="834">
        <v>67040.907749511927</v>
      </c>
      <c r="H22" s="834">
        <v>9253.5540450328681</v>
      </c>
      <c r="I22" s="834">
        <v>28564.780589142425</v>
      </c>
      <c r="J22" s="834">
        <v>29222.573115336636</v>
      </c>
      <c r="K22" s="834"/>
      <c r="L22" s="815">
        <v>2003</v>
      </c>
      <c r="M22" s="834">
        <v>81572.903267200221</v>
      </c>
      <c r="N22" s="834">
        <v>28564.780589142425</v>
      </c>
      <c r="O22" s="834">
        <v>238.5134812277625</v>
      </c>
      <c r="P22" s="834">
        <v>27983.421349807246</v>
      </c>
      <c r="Q22" s="834">
        <v>323.76467960919854</v>
      </c>
      <c r="R22" s="834">
        <v>19.081078498221</v>
      </c>
      <c r="S22" s="1023">
        <v>2227.4358063908016</v>
      </c>
    </row>
    <row r="23" spans="1:19">
      <c r="A23" s="704">
        <v>2004</v>
      </c>
      <c r="B23" s="834">
        <v>80285.174417301678</v>
      </c>
      <c r="C23" s="834">
        <v>14387.287732691961</v>
      </c>
      <c r="D23" s="834">
        <v>8026.7529967149476</v>
      </c>
      <c r="E23" s="834">
        <v>3261.4656785992174</v>
      </c>
      <c r="F23" s="834">
        <v>3099.0690573777974</v>
      </c>
      <c r="G23" s="834">
        <v>65897.886684609723</v>
      </c>
      <c r="H23" s="834">
        <v>9742.6176661278005</v>
      </c>
      <c r="I23" s="834">
        <v>28771.593018183536</v>
      </c>
      <c r="J23" s="834">
        <v>27383.67600029839</v>
      </c>
      <c r="K23" s="834"/>
      <c r="L23" s="815">
        <v>2004</v>
      </c>
      <c r="M23" s="834">
        <v>80285.174417301678</v>
      </c>
      <c r="N23" s="834">
        <v>28771.593018183536</v>
      </c>
      <c r="O23" s="834">
        <v>227.71041061801969</v>
      </c>
      <c r="P23" s="834">
        <v>28137.118577203622</v>
      </c>
      <c r="Q23" s="834">
        <v>386.36953762704434</v>
      </c>
      <c r="R23" s="834">
        <v>20.394492734848544</v>
      </c>
      <c r="S23" s="1023">
        <v>3133.1991104109561</v>
      </c>
    </row>
    <row r="24" spans="1:19">
      <c r="A24" s="704">
        <v>2005</v>
      </c>
      <c r="B24" s="834">
        <v>77471.73600477913</v>
      </c>
      <c r="C24" s="834">
        <v>15185.234355618197</v>
      </c>
      <c r="D24" s="834">
        <v>9405.3733072565083</v>
      </c>
      <c r="E24" s="834">
        <v>2863.4546402289243</v>
      </c>
      <c r="F24" s="834">
        <v>2916.4064081327624</v>
      </c>
      <c r="G24" s="834">
        <v>62286.50164916092</v>
      </c>
      <c r="H24" s="834">
        <v>8923.1192565289912</v>
      </c>
      <c r="I24" s="834">
        <v>27299.763621573889</v>
      </c>
      <c r="J24" s="834">
        <v>26063.618771058053</v>
      </c>
      <c r="K24" s="834"/>
      <c r="L24" s="815">
        <v>2005</v>
      </c>
      <c r="M24" s="834">
        <v>77471.73600477913</v>
      </c>
      <c r="N24" s="834">
        <v>27299.763621573889</v>
      </c>
      <c r="O24" s="834">
        <v>200.17410471733561</v>
      </c>
      <c r="P24" s="834">
        <v>26642.311404409651</v>
      </c>
      <c r="Q24" s="834">
        <v>433.84236715187808</v>
      </c>
      <c r="R24" s="834">
        <v>23.43574529501991</v>
      </c>
      <c r="S24" s="1023">
        <v>3471.668968541931</v>
      </c>
    </row>
    <row r="25" spans="1:19">
      <c r="A25" s="704">
        <v>2006</v>
      </c>
      <c r="B25" s="834">
        <v>78564.249861029864</v>
      </c>
      <c r="C25" s="834">
        <v>14385.163662753497</v>
      </c>
      <c r="D25" s="834">
        <v>8586.4052877235263</v>
      </c>
      <c r="E25" s="834">
        <v>2671.2533406488519</v>
      </c>
      <c r="F25" s="834">
        <v>3127.5050343811208</v>
      </c>
      <c r="G25" s="834">
        <v>64179.086198276374</v>
      </c>
      <c r="H25" s="834">
        <v>9615.0140154261117</v>
      </c>
      <c r="I25" s="834">
        <v>26703.985169007345</v>
      </c>
      <c r="J25" s="834">
        <v>27860.087013842924</v>
      </c>
      <c r="K25" s="834"/>
      <c r="L25" s="815">
        <v>2006</v>
      </c>
      <c r="M25" s="834">
        <v>78564.249861029864</v>
      </c>
      <c r="N25" s="834">
        <v>26703.985169007345</v>
      </c>
      <c r="O25" s="834">
        <v>188.11717273421115</v>
      </c>
      <c r="P25" s="834">
        <v>26040.084120151805</v>
      </c>
      <c r="Q25" s="834">
        <v>456.34343731139325</v>
      </c>
      <c r="R25" s="834">
        <v>19.440438809937493</v>
      </c>
      <c r="S25" s="1023">
        <v>3845.7939000917358</v>
      </c>
    </row>
    <row r="26" spans="1:19">
      <c r="A26" s="704">
        <v>2007</v>
      </c>
      <c r="B26" s="834">
        <v>71630.949980112215</v>
      </c>
      <c r="C26" s="834">
        <v>15074.275175533146</v>
      </c>
      <c r="D26" s="834">
        <v>9446.5079643335266</v>
      </c>
      <c r="E26" s="834">
        <v>2475.8319398868193</v>
      </c>
      <c r="F26" s="834">
        <v>3151.9352713127973</v>
      </c>
      <c r="G26" s="834">
        <v>56556.674804579066</v>
      </c>
      <c r="H26" s="834">
        <v>10087.646984608249</v>
      </c>
      <c r="I26" s="834">
        <v>26299.661156369042</v>
      </c>
      <c r="J26" s="834">
        <v>20169.36666360177</v>
      </c>
      <c r="K26" s="834"/>
      <c r="L26" s="815">
        <v>2007</v>
      </c>
      <c r="M26" s="834">
        <v>71630.949980112215</v>
      </c>
      <c r="N26" s="834">
        <v>26299.661156369042</v>
      </c>
      <c r="O26" s="834">
        <v>181.58826370806986</v>
      </c>
      <c r="P26" s="834">
        <v>25639.192753025869</v>
      </c>
      <c r="Q26" s="834">
        <v>467.01593180706823</v>
      </c>
      <c r="R26" s="834">
        <v>11.864207828030901</v>
      </c>
      <c r="S26" s="1023">
        <v>3991.236808798335</v>
      </c>
    </row>
    <row r="27" spans="1:19">
      <c r="A27" s="704">
        <v>2008</v>
      </c>
      <c r="B27" s="834">
        <v>76542.473070812717</v>
      </c>
      <c r="C27" s="834">
        <v>14996.329606424319</v>
      </c>
      <c r="D27" s="834">
        <v>8539.4993623226492</v>
      </c>
      <c r="E27" s="834">
        <v>3297.0961516161187</v>
      </c>
      <c r="F27" s="834">
        <v>3159.7340924855544</v>
      </c>
      <c r="G27" s="834">
        <v>61546.143464388391</v>
      </c>
      <c r="H27" s="834">
        <v>9412.9821067527937</v>
      </c>
      <c r="I27" s="834">
        <v>26266.021109369132</v>
      </c>
      <c r="J27" s="834">
        <v>25867.140248266456</v>
      </c>
      <c r="K27" s="834"/>
      <c r="L27" s="815">
        <v>2008</v>
      </c>
      <c r="M27" s="834">
        <v>76542.473070812717</v>
      </c>
      <c r="N27" s="834">
        <v>26266.021109369132</v>
      </c>
      <c r="O27" s="834">
        <v>176.30214420667923</v>
      </c>
      <c r="P27" s="834">
        <v>25606.316360301807</v>
      </c>
      <c r="Q27" s="834">
        <v>473.93234636228954</v>
      </c>
      <c r="R27" s="834">
        <v>9.470258498356932</v>
      </c>
      <c r="S27" s="1023">
        <v>4099.2333417932296</v>
      </c>
    </row>
    <row r="28" spans="1:19">
      <c r="A28" s="704">
        <v>2009</v>
      </c>
      <c r="B28" s="834">
        <v>73546.549795539511</v>
      </c>
      <c r="C28" s="834">
        <v>14840.747419397549</v>
      </c>
      <c r="D28" s="834">
        <v>9336.2590582761659</v>
      </c>
      <c r="E28" s="834">
        <v>2706.0057449704659</v>
      </c>
      <c r="F28" s="834">
        <v>2798.4826161509145</v>
      </c>
      <c r="G28" s="834">
        <v>58705.802376141961</v>
      </c>
      <c r="H28" s="834">
        <v>8610.3591173086734</v>
      </c>
      <c r="I28" s="834">
        <v>26129.130841551272</v>
      </c>
      <c r="J28" s="834">
        <v>23966.312417282006</v>
      </c>
      <c r="K28" s="834"/>
      <c r="L28" s="815">
        <v>2009</v>
      </c>
      <c r="M28" s="834">
        <v>73546.549795539511</v>
      </c>
      <c r="N28" s="834">
        <v>26129.130841551272</v>
      </c>
      <c r="O28" s="834">
        <v>158.54702752326207</v>
      </c>
      <c r="P28" s="834">
        <v>25451.873088171222</v>
      </c>
      <c r="Q28" s="834">
        <v>499.42354600455928</v>
      </c>
      <c r="R28" s="834">
        <v>19.287179852231787</v>
      </c>
      <c r="S28" s="1023">
        <v>4583.9397793418202</v>
      </c>
    </row>
    <row r="29" spans="1:19" s="965" customFormat="1">
      <c r="A29" s="61" t="s">
        <v>128</v>
      </c>
      <c r="K29" s="842"/>
    </row>
    <row r="30" spans="1:19" s="965" customFormat="1">
      <c r="A30" s="853" t="s">
        <v>515</v>
      </c>
      <c r="K30" s="842"/>
    </row>
    <row r="31" spans="1:19">
      <c r="A31" s="853" t="s">
        <v>516</v>
      </c>
      <c r="B31" s="965"/>
      <c r="C31" s="965"/>
      <c r="D31" s="965"/>
      <c r="E31" s="965"/>
      <c r="F31" s="965"/>
      <c r="G31" s="965"/>
      <c r="H31" s="965"/>
      <c r="I31" s="965"/>
      <c r="J31" s="965"/>
      <c r="K31" s="842"/>
      <c r="L31" s="965"/>
      <c r="M31" s="965"/>
      <c r="N31" s="965"/>
      <c r="O31" s="965"/>
      <c r="P31" s="965"/>
      <c r="Q31" s="965"/>
      <c r="R31" s="965"/>
      <c r="S31" s="965"/>
    </row>
    <row r="32" spans="1:19">
      <c r="A32" s="853" t="s">
        <v>514</v>
      </c>
      <c r="B32" s="965"/>
      <c r="C32" s="965"/>
      <c r="D32" s="965"/>
      <c r="E32" s="965"/>
      <c r="F32" s="965"/>
      <c r="G32" s="965"/>
      <c r="H32" s="965"/>
      <c r="I32" s="965"/>
      <c r="J32" s="965"/>
      <c r="K32" s="842"/>
      <c r="L32" s="965"/>
      <c r="M32" s="965"/>
      <c r="N32" s="965"/>
      <c r="O32" s="965"/>
      <c r="P32" s="965"/>
      <c r="Q32" s="965"/>
      <c r="R32" s="965"/>
      <c r="S32" s="965"/>
    </row>
    <row r="33" spans="1:19" ht="16.5">
      <c r="A33" s="719" t="s">
        <v>682</v>
      </c>
      <c r="B33" s="720"/>
      <c r="C33" s="720"/>
      <c r="D33" s="720"/>
      <c r="E33" s="720"/>
      <c r="F33" s="720"/>
      <c r="G33" s="720"/>
      <c r="H33" s="720"/>
      <c r="I33" s="720"/>
      <c r="J33" s="720"/>
      <c r="K33" s="721"/>
      <c r="L33" s="719" t="s">
        <v>683</v>
      </c>
      <c r="M33" s="720"/>
      <c r="N33" s="720"/>
      <c r="O33" s="720"/>
      <c r="P33" s="720"/>
      <c r="Q33" s="720"/>
      <c r="R33" s="720"/>
      <c r="S33" s="720"/>
    </row>
    <row r="34" spans="1:19">
      <c r="A34" s="720"/>
      <c r="B34" s="720"/>
      <c r="C34" s="720"/>
      <c r="D34" s="720"/>
      <c r="E34" s="720"/>
      <c r="F34" s="720"/>
      <c r="G34" s="720"/>
      <c r="H34" s="720"/>
      <c r="I34" s="720"/>
      <c r="J34" s="720"/>
      <c r="K34" s="721"/>
      <c r="L34" s="720"/>
      <c r="M34" s="720"/>
      <c r="N34" s="720"/>
      <c r="O34" s="720"/>
      <c r="P34" s="720"/>
      <c r="Q34" s="720"/>
      <c r="R34" s="720"/>
      <c r="S34" s="720"/>
    </row>
    <row r="35" spans="1:19">
      <c r="A35" s="1243" t="s">
        <v>506</v>
      </c>
      <c r="B35" s="1244" t="s">
        <v>520</v>
      </c>
      <c r="C35" s="722" t="s">
        <v>10</v>
      </c>
      <c r="D35" s="723"/>
      <c r="E35" s="723"/>
      <c r="F35" s="723"/>
      <c r="G35" s="723"/>
      <c r="H35" s="723"/>
      <c r="I35" s="723"/>
      <c r="J35" s="723"/>
      <c r="K35" s="724"/>
      <c r="L35" s="1247" t="s">
        <v>506</v>
      </c>
      <c r="M35" s="1244" t="s">
        <v>520</v>
      </c>
      <c r="N35" s="725" t="s">
        <v>58</v>
      </c>
      <c r="O35" s="726"/>
      <c r="P35" s="726"/>
      <c r="Q35" s="726"/>
      <c r="R35" s="727"/>
      <c r="S35" s="1250" t="s">
        <v>672</v>
      </c>
    </row>
    <row r="36" spans="1:19">
      <c r="A36" s="1243"/>
      <c r="B36" s="1245"/>
      <c r="C36" s="1253" t="s">
        <v>519</v>
      </c>
      <c r="D36" s="728" t="s">
        <v>10</v>
      </c>
      <c r="E36" s="726"/>
      <c r="F36" s="727"/>
      <c r="G36" s="1253" t="s">
        <v>507</v>
      </c>
      <c r="H36" s="728" t="s">
        <v>10</v>
      </c>
      <c r="I36" s="726"/>
      <c r="J36" s="726"/>
      <c r="K36" s="724"/>
      <c r="L36" s="1248"/>
      <c r="M36" s="1245"/>
      <c r="N36" s="1253" t="s">
        <v>9</v>
      </c>
      <c r="O36" s="726" t="s">
        <v>10</v>
      </c>
      <c r="P36" s="726"/>
      <c r="Q36" s="726"/>
      <c r="R36" s="727"/>
      <c r="S36" s="1251"/>
    </row>
    <row r="37" spans="1:19">
      <c r="A37" s="1243"/>
      <c r="B37" s="1245"/>
      <c r="C37" s="1254"/>
      <c r="D37" s="1253" t="s">
        <v>509</v>
      </c>
      <c r="E37" s="1253" t="s">
        <v>510</v>
      </c>
      <c r="F37" s="1253" t="s">
        <v>690</v>
      </c>
      <c r="G37" s="1254"/>
      <c r="H37" s="1256" t="s">
        <v>517</v>
      </c>
      <c r="I37" s="1253" t="s">
        <v>508</v>
      </c>
      <c r="J37" s="1259" t="s">
        <v>521</v>
      </c>
      <c r="K37" s="729"/>
      <c r="L37" s="1248"/>
      <c r="M37" s="1245"/>
      <c r="N37" s="1254"/>
      <c r="O37" s="1253" t="s">
        <v>511</v>
      </c>
      <c r="P37" s="1253" t="s">
        <v>512</v>
      </c>
      <c r="Q37" s="1256" t="s">
        <v>673</v>
      </c>
      <c r="R37" s="1253" t="s">
        <v>513</v>
      </c>
      <c r="S37" s="1251"/>
    </row>
    <row r="38" spans="1:19" s="777" customFormat="1">
      <c r="A38" s="1243"/>
      <c r="B38" s="1245"/>
      <c r="C38" s="1254"/>
      <c r="D38" s="1254"/>
      <c r="E38" s="1254"/>
      <c r="F38" s="1254"/>
      <c r="G38" s="1254"/>
      <c r="H38" s="1257"/>
      <c r="I38" s="1254"/>
      <c r="J38" s="1260"/>
      <c r="K38" s="729"/>
      <c r="L38" s="1248"/>
      <c r="M38" s="1245"/>
      <c r="N38" s="1254"/>
      <c r="O38" s="1254"/>
      <c r="P38" s="1254"/>
      <c r="Q38" s="1257"/>
      <c r="R38" s="1254"/>
      <c r="S38" s="1251"/>
    </row>
    <row r="39" spans="1:19" s="965" customFormat="1">
      <c r="A39" s="1243"/>
      <c r="B39" s="1246"/>
      <c r="C39" s="1255"/>
      <c r="D39" s="1255"/>
      <c r="E39" s="1255"/>
      <c r="F39" s="1255"/>
      <c r="G39" s="1255"/>
      <c r="H39" s="1258"/>
      <c r="I39" s="1255"/>
      <c r="J39" s="1261"/>
      <c r="K39" s="729"/>
      <c r="L39" s="1248"/>
      <c r="M39" s="1246"/>
      <c r="N39" s="1255"/>
      <c r="O39" s="1255"/>
      <c r="P39" s="1255"/>
      <c r="Q39" s="1258"/>
      <c r="R39" s="1255"/>
      <c r="S39" s="1252"/>
    </row>
    <row r="40" spans="1:19" ht="15.75" customHeight="1">
      <c r="A40" s="1243"/>
      <c r="B40" s="539" t="s">
        <v>518</v>
      </c>
      <c r="C40" s="540"/>
      <c r="D40" s="540"/>
      <c r="E40" s="540"/>
      <c r="F40" s="540"/>
      <c r="G40" s="540"/>
      <c r="H40" s="540"/>
      <c r="I40" s="540"/>
      <c r="J40" s="540"/>
      <c r="K40" s="730"/>
      <c r="L40" s="1249"/>
      <c r="M40" s="540" t="s">
        <v>518</v>
      </c>
      <c r="N40" s="731"/>
      <c r="O40" s="540"/>
      <c r="P40" s="540"/>
      <c r="Q40" s="540"/>
      <c r="R40" s="540"/>
      <c r="S40" s="540"/>
    </row>
    <row r="41" spans="1:19" ht="15.75" customHeight="1">
      <c r="A41" s="704">
        <v>2010</v>
      </c>
      <c r="B41" s="834">
        <v>76665.44864310656</v>
      </c>
      <c r="C41" s="834">
        <v>16132.282058373867</v>
      </c>
      <c r="D41" s="834">
        <v>9491.3934534273776</v>
      </c>
      <c r="E41" s="834">
        <v>3780.7313275200459</v>
      </c>
      <c r="F41" s="834">
        <v>2860.1572774264441</v>
      </c>
      <c r="G41" s="834">
        <v>60533.166584732688</v>
      </c>
      <c r="H41" s="834">
        <v>9825.7716679138266</v>
      </c>
      <c r="I41" s="834">
        <v>26270.132603233156</v>
      </c>
      <c r="J41" s="834">
        <v>24437.262313585714</v>
      </c>
      <c r="K41" s="834"/>
      <c r="L41" s="815">
        <v>2010</v>
      </c>
      <c r="M41" s="834">
        <v>76665.44864310656</v>
      </c>
      <c r="N41" s="834">
        <v>26270.132603233156</v>
      </c>
      <c r="O41" s="834">
        <v>162.76730075559044</v>
      </c>
      <c r="P41" s="834">
        <v>25643.85248674516</v>
      </c>
      <c r="Q41" s="834">
        <v>445.72228807700458</v>
      </c>
      <c r="R41" s="834">
        <v>17.790527655403668</v>
      </c>
      <c r="S41" s="1023">
        <v>3974.4333979545959</v>
      </c>
    </row>
    <row r="42" spans="1:19" ht="15.75" customHeight="1">
      <c r="A42" s="704">
        <v>2011</v>
      </c>
      <c r="B42" s="834">
        <v>74886.032094823255</v>
      </c>
      <c r="C42" s="834">
        <v>15596.162805896725</v>
      </c>
      <c r="D42" s="834">
        <v>9465.0233452119064</v>
      </c>
      <c r="E42" s="834">
        <v>3075.138392782736</v>
      </c>
      <c r="F42" s="834">
        <v>3056.0010679020852</v>
      </c>
      <c r="G42" s="834">
        <v>59289.869288926522</v>
      </c>
      <c r="H42" s="834">
        <v>9861.4661979857665</v>
      </c>
      <c r="I42" s="834">
        <v>26908.083440508228</v>
      </c>
      <c r="J42" s="834">
        <v>22520.319650432531</v>
      </c>
      <c r="K42" s="834"/>
      <c r="L42" s="815">
        <v>2011</v>
      </c>
      <c r="M42" s="834">
        <v>74886.032094823255</v>
      </c>
      <c r="N42" s="834">
        <v>26908.083440508228</v>
      </c>
      <c r="O42" s="834">
        <v>168.46267468607491</v>
      </c>
      <c r="P42" s="834">
        <v>26269.557826308061</v>
      </c>
      <c r="Q42" s="834">
        <v>458.24099743085935</v>
      </c>
      <c r="R42" s="834">
        <v>11.821942083233328</v>
      </c>
      <c r="S42" s="1023">
        <v>3953.5498870952833</v>
      </c>
    </row>
    <row r="43" spans="1:19">
      <c r="A43" s="704">
        <v>2012</v>
      </c>
      <c r="B43" s="834">
        <v>74902.575028791442</v>
      </c>
      <c r="C43" s="834">
        <v>15527.000739045892</v>
      </c>
      <c r="D43" s="834">
        <v>9831.8568942046604</v>
      </c>
      <c r="E43" s="834">
        <v>2978.3368033491006</v>
      </c>
      <c r="F43" s="834">
        <v>2716.8070414921322</v>
      </c>
      <c r="G43" s="834">
        <v>59375.574289745549</v>
      </c>
      <c r="H43" s="834">
        <v>10036.622234827108</v>
      </c>
      <c r="I43" s="834">
        <v>26445.306306923121</v>
      </c>
      <c r="J43" s="834">
        <v>22893.645747995324</v>
      </c>
      <c r="K43" s="834"/>
      <c r="L43" s="815">
        <v>2012</v>
      </c>
      <c r="M43" s="834">
        <v>74902.575028791442</v>
      </c>
      <c r="N43" s="834">
        <v>26445.306306923121</v>
      </c>
      <c r="O43" s="834">
        <v>171.59275817310072</v>
      </c>
      <c r="P43" s="834">
        <v>25866.125958516288</v>
      </c>
      <c r="Q43" s="834">
        <v>398.71210274202258</v>
      </c>
      <c r="R43" s="834">
        <v>8.8754874917121054</v>
      </c>
      <c r="S43" s="1023">
        <v>3882.1309905385988</v>
      </c>
    </row>
    <row r="44" spans="1:19">
      <c r="A44" s="704">
        <v>2013</v>
      </c>
      <c r="B44" s="834">
        <v>75523.238316020623</v>
      </c>
      <c r="C44" s="834">
        <v>15114.478924092842</v>
      </c>
      <c r="D44" s="834">
        <v>8594.2901103015265</v>
      </c>
      <c r="E44" s="834">
        <v>3271.8079947622723</v>
      </c>
      <c r="F44" s="834">
        <v>3248.3808190290438</v>
      </c>
      <c r="G44" s="834">
        <v>60408.759391927793</v>
      </c>
      <c r="H44" s="834">
        <v>9862.7580829735598</v>
      </c>
      <c r="I44" s="834">
        <v>26936.926246483617</v>
      </c>
      <c r="J44" s="834">
        <v>23609.075062470605</v>
      </c>
      <c r="K44" s="834"/>
      <c r="L44" s="815">
        <v>2013</v>
      </c>
      <c r="M44" s="834">
        <v>75523.238316020623</v>
      </c>
      <c r="N44" s="834">
        <v>26936.926246483617</v>
      </c>
      <c r="O44" s="834">
        <v>166.41198370281046</v>
      </c>
      <c r="P44" s="834">
        <v>26428.852739619851</v>
      </c>
      <c r="Q44" s="834">
        <v>332.74659546259045</v>
      </c>
      <c r="R44" s="834">
        <v>8.9149276983648456</v>
      </c>
      <c r="S44" s="1023">
        <v>3723.1933991827204</v>
      </c>
    </row>
    <row r="45" spans="1:19">
      <c r="A45" s="704">
        <v>2014</v>
      </c>
      <c r="B45" s="834">
        <v>71193.746068066932</v>
      </c>
      <c r="C45" s="834">
        <v>13232.137138851938</v>
      </c>
      <c r="D45" s="834">
        <v>7280.4735646916315</v>
      </c>
      <c r="E45" s="834">
        <v>2829.4606019905586</v>
      </c>
      <c r="F45" s="834">
        <v>3122.2029721697486</v>
      </c>
      <c r="G45" s="834">
        <v>57961.608929215006</v>
      </c>
      <c r="H45" s="834">
        <v>9673.8948569343775</v>
      </c>
      <c r="I45" s="834">
        <v>27407.408847934086</v>
      </c>
      <c r="J45" s="834">
        <v>20880.305224346543</v>
      </c>
      <c r="K45" s="834"/>
      <c r="L45" s="815">
        <v>2014</v>
      </c>
      <c r="M45" s="834">
        <v>71193.746068066932</v>
      </c>
      <c r="N45" s="834">
        <v>27407.408847934086</v>
      </c>
      <c r="O45" s="834">
        <v>175.96584383333513</v>
      </c>
      <c r="P45" s="834">
        <v>26869.359064179873</v>
      </c>
      <c r="Q45" s="834">
        <v>353.13652413274303</v>
      </c>
      <c r="R45" s="834">
        <v>8.9474157881356842</v>
      </c>
      <c r="S45" s="1023">
        <v>3607.8960383039744</v>
      </c>
    </row>
    <row r="46" spans="1:19">
      <c r="A46" s="704">
        <v>2015</v>
      </c>
      <c r="B46" s="834">
        <v>72239.298140859144</v>
      </c>
      <c r="C46" s="834">
        <v>14257.170818275412</v>
      </c>
      <c r="D46" s="834">
        <v>7897.7556785338556</v>
      </c>
      <c r="E46" s="834">
        <v>3043.0261231731938</v>
      </c>
      <c r="F46" s="834">
        <v>3316.3890165683656</v>
      </c>
      <c r="G46" s="834">
        <v>57982.127322583736</v>
      </c>
      <c r="H46" s="834">
        <v>9477.2405473281869</v>
      </c>
      <c r="I46" s="834">
        <v>27562.106047202189</v>
      </c>
      <c r="J46" s="834">
        <v>20942.780728053367</v>
      </c>
      <c r="K46" s="834"/>
      <c r="L46" s="815">
        <v>2015</v>
      </c>
      <c r="M46" s="834">
        <v>72239.298140859144</v>
      </c>
      <c r="N46" s="834">
        <v>27562.106047202189</v>
      </c>
      <c r="O46" s="834">
        <v>181.53956614969181</v>
      </c>
      <c r="P46" s="834">
        <v>26908.529378054522</v>
      </c>
      <c r="Q46" s="834">
        <v>463.10892761356081</v>
      </c>
      <c r="R46" s="834">
        <v>8.9281753844110714</v>
      </c>
      <c r="S46" s="1023">
        <v>4724.0665871098836</v>
      </c>
    </row>
    <row r="47" spans="1:19">
      <c r="A47" s="704">
        <v>2016</v>
      </c>
      <c r="B47" s="834">
        <v>73666.30323919814</v>
      </c>
      <c r="C47" s="834">
        <v>14213.754197831764</v>
      </c>
      <c r="D47" s="1023">
        <v>7624.9166988974321</v>
      </c>
      <c r="E47" s="834">
        <v>661.74090136148402</v>
      </c>
      <c r="F47" s="834">
        <v>3447.6651730700669</v>
      </c>
      <c r="G47" s="834">
        <v>59452.549041366387</v>
      </c>
      <c r="H47" s="834">
        <v>9851.3734697980344</v>
      </c>
      <c r="I47" s="834">
        <v>28027.196179935439</v>
      </c>
      <c r="J47" s="834">
        <v>21573.979391632922</v>
      </c>
      <c r="K47" s="834"/>
      <c r="L47" s="815">
        <v>2016</v>
      </c>
      <c r="M47" s="834">
        <v>73666.30323919814</v>
      </c>
      <c r="N47" s="996">
        <v>28027.196179935439</v>
      </c>
      <c r="O47" s="834">
        <v>178.67816356218034</v>
      </c>
      <c r="P47" s="834">
        <v>27398.908691313587</v>
      </c>
      <c r="Q47" s="834">
        <v>440.67541688156962</v>
      </c>
      <c r="R47" s="834">
        <v>8.9339081781090197</v>
      </c>
      <c r="S47" s="1023">
        <v>5082.738733965446</v>
      </c>
    </row>
    <row r="48" spans="1:19">
      <c r="A48" s="784">
        <v>2017</v>
      </c>
      <c r="B48" s="834">
        <v>73457.931410026446</v>
      </c>
      <c r="C48" s="838">
        <v>13483.516780113696</v>
      </c>
      <c r="D48" s="834">
        <v>7620.6812152953435</v>
      </c>
      <c r="E48" s="834">
        <v>3120.4879044490053</v>
      </c>
      <c r="F48" s="838">
        <v>2742.347660369348</v>
      </c>
      <c r="G48" s="838">
        <v>59974.414629912739</v>
      </c>
      <c r="H48" s="838">
        <v>10080.534579404557</v>
      </c>
      <c r="I48" s="838">
        <v>28407.275388434147</v>
      </c>
      <c r="J48" s="838">
        <v>21486.604662074038</v>
      </c>
      <c r="K48" s="834"/>
      <c r="L48" s="815">
        <v>2017</v>
      </c>
      <c r="M48" s="834">
        <v>73457.931410026446</v>
      </c>
      <c r="N48" s="996">
        <v>28407.275388434147</v>
      </c>
      <c r="O48" s="834">
        <v>181.55588595705424</v>
      </c>
      <c r="P48" s="834">
        <v>27830.973489618307</v>
      </c>
      <c r="Q48" s="834">
        <v>385.81703486089555</v>
      </c>
      <c r="R48" s="834">
        <v>8.9289779978879142</v>
      </c>
      <c r="S48" s="1023">
        <v>5134.1520146035227</v>
      </c>
    </row>
    <row r="49" spans="1:19">
      <c r="A49" s="1002">
        <v>2018</v>
      </c>
      <c r="B49" s="996">
        <v>72243.759078326242</v>
      </c>
      <c r="C49" s="1001">
        <v>13247.041486420805</v>
      </c>
      <c r="D49" s="996">
        <v>5707.4624271370403</v>
      </c>
      <c r="E49" s="996">
        <v>3203.5238311692847</v>
      </c>
      <c r="F49" s="1001">
        <v>4336.0552281144801</v>
      </c>
      <c r="G49" s="1001">
        <v>58996.717591905435</v>
      </c>
      <c r="H49" s="1001">
        <v>10512.435901181669</v>
      </c>
      <c r="I49" s="1001">
        <v>27516.991687858193</v>
      </c>
      <c r="J49" s="1001">
        <v>20967.290002865575</v>
      </c>
      <c r="K49" s="996"/>
      <c r="L49" s="1002">
        <v>2018</v>
      </c>
      <c r="M49" s="996">
        <v>72243.759078326242</v>
      </c>
      <c r="N49" s="996">
        <v>27516.991687858193</v>
      </c>
      <c r="O49" s="996">
        <v>174.71992237916248</v>
      </c>
      <c r="P49" s="996">
        <v>26950.611440974946</v>
      </c>
      <c r="Q49" s="996">
        <v>380.62371262895431</v>
      </c>
      <c r="R49" s="996">
        <v>11.036611875131923</v>
      </c>
      <c r="S49" s="1023">
        <v>5293.1962616817527</v>
      </c>
    </row>
    <row r="50" spans="1:19">
      <c r="A50" s="61" t="s">
        <v>128</v>
      </c>
    </row>
    <row r="51" spans="1:19">
      <c r="A51" s="643" t="s">
        <v>515</v>
      </c>
    </row>
    <row r="52" spans="1:19">
      <c r="A52" s="643" t="s">
        <v>516</v>
      </c>
    </row>
    <row r="53" spans="1:19">
      <c r="A53" s="643" t="s">
        <v>514</v>
      </c>
    </row>
  </sheetData>
  <mergeCells count="36">
    <mergeCell ref="S3:S7"/>
    <mergeCell ref="C4:C7"/>
    <mergeCell ref="G4:G7"/>
    <mergeCell ref="D5:D7"/>
    <mergeCell ref="E5:E7"/>
    <mergeCell ref="R5:R7"/>
    <mergeCell ref="Q5:Q7"/>
    <mergeCell ref="P5:P7"/>
    <mergeCell ref="O5:O7"/>
    <mergeCell ref="F5:F7"/>
    <mergeCell ref="H5:H7"/>
    <mergeCell ref="I5:I7"/>
    <mergeCell ref="J5:J7"/>
    <mergeCell ref="N4:N7"/>
    <mergeCell ref="S35:S39"/>
    <mergeCell ref="C36:C39"/>
    <mergeCell ref="G36:G39"/>
    <mergeCell ref="N36:N39"/>
    <mergeCell ref="D37:D39"/>
    <mergeCell ref="E37:E39"/>
    <mergeCell ref="F37:F39"/>
    <mergeCell ref="H37:H39"/>
    <mergeCell ref="I37:I39"/>
    <mergeCell ref="J37:J39"/>
    <mergeCell ref="O37:O39"/>
    <mergeCell ref="P37:P39"/>
    <mergeCell ref="Q37:Q39"/>
    <mergeCell ref="R37:R39"/>
    <mergeCell ref="A35:A40"/>
    <mergeCell ref="B35:B39"/>
    <mergeCell ref="L35:L40"/>
    <mergeCell ref="M35:M39"/>
    <mergeCell ref="M3:M7"/>
    <mergeCell ref="L3:L8"/>
    <mergeCell ref="A3:A8"/>
    <mergeCell ref="B3:B7"/>
  </mergeCells>
  <conditionalFormatting sqref="A10 K48:K49 M9:S28 A14:A28 B9:K28 L14:L28 A41:C49 L41:S49 D41:K47">
    <cfRule type="cellIs" dxfId="316" priority="36" stopIfTrue="1" operator="equal">
      <formula>0</formula>
    </cfRule>
  </conditionalFormatting>
  <conditionalFormatting sqref="A9">
    <cfRule type="cellIs" dxfId="315" priority="35" stopIfTrue="1" operator="equal">
      <formula>0</formula>
    </cfRule>
  </conditionalFormatting>
  <conditionalFormatting sqref="A11">
    <cfRule type="cellIs" dxfId="314" priority="34" stopIfTrue="1" operator="equal">
      <formula>0</formula>
    </cfRule>
  </conditionalFormatting>
  <conditionalFormatting sqref="A12">
    <cfRule type="cellIs" dxfId="313" priority="33" stopIfTrue="1" operator="equal">
      <formula>0</formula>
    </cfRule>
  </conditionalFormatting>
  <conditionalFormatting sqref="A13">
    <cfRule type="cellIs" dxfId="312" priority="32" stopIfTrue="1" operator="equal">
      <formula>0</formula>
    </cfRule>
  </conditionalFormatting>
  <conditionalFormatting sqref="D48:E49">
    <cfRule type="cellIs" dxfId="311" priority="27" stopIfTrue="1" operator="equal">
      <formula>0</formula>
    </cfRule>
  </conditionalFormatting>
  <conditionalFormatting sqref="L10">
    <cfRule type="cellIs" dxfId="310" priority="24" stopIfTrue="1" operator="equal">
      <formula>0</formula>
    </cfRule>
  </conditionalFormatting>
  <conditionalFormatting sqref="L9">
    <cfRule type="cellIs" dxfId="309" priority="23" stopIfTrue="1" operator="equal">
      <formula>0</formula>
    </cfRule>
  </conditionalFormatting>
  <conditionalFormatting sqref="L11">
    <cfRule type="cellIs" dxfId="308" priority="22" stopIfTrue="1" operator="equal">
      <formula>0</formula>
    </cfRule>
  </conditionalFormatting>
  <conditionalFormatting sqref="L12">
    <cfRule type="cellIs" dxfId="307" priority="21" stopIfTrue="1" operator="equal">
      <formula>0</formula>
    </cfRule>
  </conditionalFormatting>
  <conditionalFormatting sqref="L13">
    <cfRule type="cellIs" dxfId="306" priority="20" stopIfTrue="1" operator="equal">
      <formula>0</formula>
    </cfRule>
  </conditionalFormatting>
  <conditionalFormatting sqref="A50:A52">
    <cfRule type="cellIs" dxfId="305" priority="18" stopIfTrue="1" operator="equal">
      <formula>0</formula>
    </cfRule>
  </conditionalFormatting>
  <conditionalFormatting sqref="A53">
    <cfRule type="cellIs" dxfId="304" priority="17" stopIfTrue="1" operator="equal">
      <formula>0</formula>
    </cfRule>
  </conditionalFormatting>
  <conditionalFormatting sqref="F48:F49">
    <cfRule type="cellIs" dxfId="303" priority="14" stopIfTrue="1" operator="equal">
      <formula>0</formula>
    </cfRule>
  </conditionalFormatting>
  <conditionalFormatting sqref="G48:G49">
    <cfRule type="cellIs" dxfId="302" priority="13" stopIfTrue="1" operator="equal">
      <formula>0</formula>
    </cfRule>
  </conditionalFormatting>
  <conditionalFormatting sqref="H48:H49">
    <cfRule type="cellIs" dxfId="301" priority="12" stopIfTrue="1" operator="equal">
      <formula>0</formula>
    </cfRule>
  </conditionalFormatting>
  <conditionalFormatting sqref="I48:I49">
    <cfRule type="cellIs" dxfId="300" priority="11" stopIfTrue="1" operator="equal">
      <formula>0</formula>
    </cfRule>
  </conditionalFormatting>
  <conditionalFormatting sqref="J48:J49">
    <cfRule type="cellIs" dxfId="299" priority="10" stopIfTrue="1" operator="equal">
      <formula>0</formula>
    </cfRule>
  </conditionalFormatting>
  <conditionalFormatting sqref="A29:A31">
    <cfRule type="cellIs" dxfId="298" priority="2" stopIfTrue="1" operator="equal">
      <formula>0</formula>
    </cfRule>
  </conditionalFormatting>
  <conditionalFormatting sqref="A32">
    <cfRule type="cellIs" dxfId="297"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&amp;LStand: 04.02.2021&amp;CBayerisches Landesamt für Statistik - Energiebilanz 2018&amp;R&amp;P von &amp;N</oddFooter>
  </headerFooter>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F082"/>
  </sheetPr>
  <dimension ref="A1:U61"/>
  <sheetViews>
    <sheetView view="pageBreakPreview" zoomScaleNormal="70" zoomScaleSheetLayoutView="100" workbookViewId="0"/>
  </sheetViews>
  <sheetFormatPr baseColWidth="10" defaultColWidth="11.42578125" defaultRowHeight="15"/>
  <cols>
    <col min="1" max="1" width="7.140625" style="692" customWidth="1"/>
    <col min="2" max="2" width="11.7109375" style="692" customWidth="1"/>
    <col min="3" max="3" width="16.140625" style="692" customWidth="1"/>
    <col min="4" max="4" width="20.7109375" style="692" customWidth="1"/>
    <col min="5" max="6" width="11.7109375" style="692" customWidth="1"/>
    <col min="7" max="7" width="12.28515625" style="692" customWidth="1"/>
    <col min="8" max="8" width="14.28515625" style="692" customWidth="1"/>
    <col min="9" max="10" width="11.7109375" style="692" customWidth="1"/>
    <col min="11" max="11" width="17.5703125" style="692" customWidth="1"/>
    <col min="12" max="12" width="3.28515625" style="709" customWidth="1"/>
    <col min="13" max="13" width="7.140625" style="692" customWidth="1"/>
    <col min="14" max="14" width="11.7109375" style="735" customWidth="1"/>
    <col min="15" max="15" width="15.5703125" style="692" customWidth="1"/>
    <col min="16" max="16" width="13.140625" style="692" customWidth="1"/>
    <col min="17" max="17" width="13.42578125" style="692" customWidth="1"/>
    <col min="18" max="19" width="13.5703125" style="692" customWidth="1"/>
    <col min="20" max="20" width="16.7109375" style="692" customWidth="1"/>
    <col min="21" max="21" width="18.28515625" style="692" customWidth="1"/>
    <col min="22" max="16384" width="11.42578125" style="692"/>
  </cols>
  <sheetData>
    <row r="1" spans="1:21" ht="16.5">
      <c r="A1" s="719" t="s">
        <v>554</v>
      </c>
      <c r="B1" s="719"/>
      <c r="C1" s="720"/>
      <c r="D1" s="720"/>
      <c r="E1" s="720"/>
      <c r="F1" s="720"/>
      <c r="G1" s="720"/>
      <c r="H1" s="720"/>
      <c r="I1" s="720"/>
      <c r="J1" s="720"/>
      <c r="K1" s="720"/>
      <c r="L1" s="721"/>
      <c r="M1" s="719" t="s">
        <v>555</v>
      </c>
      <c r="N1" s="719"/>
      <c r="O1" s="720"/>
      <c r="P1" s="720"/>
      <c r="Q1" s="720"/>
      <c r="R1" s="720"/>
      <c r="S1" s="720"/>
      <c r="T1" s="720"/>
      <c r="U1" s="720"/>
    </row>
    <row r="2" spans="1:21" ht="9.6" customHeight="1">
      <c r="A2" s="720"/>
      <c r="B2" s="720"/>
      <c r="C2" s="720"/>
      <c r="D2" s="720"/>
      <c r="E2" s="720"/>
      <c r="F2" s="720"/>
      <c r="G2" s="720"/>
      <c r="H2" s="720"/>
      <c r="I2" s="720"/>
      <c r="J2" s="720"/>
      <c r="K2" s="720"/>
      <c r="L2" s="721"/>
      <c r="M2" s="720"/>
      <c r="N2" s="720"/>
      <c r="O2" s="720"/>
      <c r="P2" s="720"/>
      <c r="Q2" s="720"/>
      <c r="R2" s="720"/>
      <c r="S2" s="720"/>
      <c r="T2" s="720"/>
      <c r="U2" s="720"/>
    </row>
    <row r="3" spans="1:21" ht="15.75" customHeight="1">
      <c r="A3" s="1243" t="s">
        <v>506</v>
      </c>
      <c r="B3" s="1262" t="s">
        <v>553</v>
      </c>
      <c r="C3" s="1244" t="s">
        <v>697</v>
      </c>
      <c r="D3" s="722" t="s">
        <v>10</v>
      </c>
      <c r="E3" s="723"/>
      <c r="F3" s="723"/>
      <c r="G3" s="723"/>
      <c r="H3" s="723"/>
      <c r="I3" s="723"/>
      <c r="J3" s="723"/>
      <c r="K3" s="723"/>
      <c r="L3" s="724"/>
      <c r="M3" s="1247" t="s">
        <v>506</v>
      </c>
      <c r="N3" s="1262" t="s">
        <v>553</v>
      </c>
      <c r="O3" s="1244" t="s">
        <v>697</v>
      </c>
      <c r="P3" s="725" t="s">
        <v>58</v>
      </c>
      <c r="Q3" s="726"/>
      <c r="R3" s="726"/>
      <c r="S3" s="726"/>
      <c r="T3" s="727"/>
      <c r="U3" s="1250" t="s">
        <v>672</v>
      </c>
    </row>
    <row r="4" spans="1:21">
      <c r="A4" s="1243"/>
      <c r="B4" s="1263"/>
      <c r="C4" s="1245"/>
      <c r="D4" s="1253" t="s">
        <v>550</v>
      </c>
      <c r="E4" s="728" t="s">
        <v>10</v>
      </c>
      <c r="F4" s="726"/>
      <c r="G4" s="727"/>
      <c r="H4" s="1253" t="s">
        <v>551</v>
      </c>
      <c r="I4" s="728" t="s">
        <v>10</v>
      </c>
      <c r="J4" s="726"/>
      <c r="K4" s="726"/>
      <c r="L4" s="724"/>
      <c r="M4" s="1248"/>
      <c r="N4" s="1263"/>
      <c r="O4" s="1245"/>
      <c r="P4" s="1253" t="s">
        <v>9</v>
      </c>
      <c r="Q4" s="726" t="s">
        <v>10</v>
      </c>
      <c r="R4" s="726"/>
      <c r="S4" s="726"/>
      <c r="T4" s="727"/>
      <c r="U4" s="1251"/>
    </row>
    <row r="5" spans="1:21" ht="15.75" customHeight="1">
      <c r="A5" s="1243"/>
      <c r="B5" s="1263"/>
      <c r="C5" s="1245"/>
      <c r="D5" s="1254"/>
      <c r="E5" s="1253" t="s">
        <v>509</v>
      </c>
      <c r="F5" s="1253" t="s">
        <v>510</v>
      </c>
      <c r="G5" s="1253" t="s">
        <v>559</v>
      </c>
      <c r="H5" s="1254"/>
      <c r="I5" s="1256" t="s">
        <v>560</v>
      </c>
      <c r="J5" s="1253" t="s">
        <v>508</v>
      </c>
      <c r="K5" s="1259" t="s">
        <v>561</v>
      </c>
      <c r="L5" s="729"/>
      <c r="M5" s="1248"/>
      <c r="N5" s="1263"/>
      <c r="O5" s="1245"/>
      <c r="P5" s="1254"/>
      <c r="Q5" s="1253" t="s">
        <v>511</v>
      </c>
      <c r="R5" s="1253" t="s">
        <v>512</v>
      </c>
      <c r="S5" s="1256" t="s">
        <v>673</v>
      </c>
      <c r="T5" s="1253" t="s">
        <v>552</v>
      </c>
      <c r="U5" s="1251"/>
    </row>
    <row r="6" spans="1:21">
      <c r="A6" s="1243"/>
      <c r="B6" s="1263"/>
      <c r="C6" s="1245"/>
      <c r="D6" s="1254"/>
      <c r="E6" s="1254"/>
      <c r="F6" s="1254"/>
      <c r="G6" s="1254"/>
      <c r="H6" s="1254"/>
      <c r="I6" s="1257"/>
      <c r="J6" s="1254"/>
      <c r="K6" s="1260"/>
      <c r="L6" s="729"/>
      <c r="M6" s="1248"/>
      <c r="N6" s="1263"/>
      <c r="O6" s="1245"/>
      <c r="P6" s="1254"/>
      <c r="Q6" s="1254"/>
      <c r="R6" s="1254"/>
      <c r="S6" s="1257"/>
      <c r="T6" s="1254"/>
      <c r="U6" s="1251"/>
    </row>
    <row r="7" spans="1:21">
      <c r="A7" s="1243"/>
      <c r="B7" s="1264"/>
      <c r="C7" s="1246"/>
      <c r="D7" s="1255"/>
      <c r="E7" s="1255"/>
      <c r="F7" s="1255"/>
      <c r="G7" s="1255"/>
      <c r="H7" s="1255"/>
      <c r="I7" s="1258"/>
      <c r="J7" s="1255"/>
      <c r="K7" s="1261"/>
      <c r="L7" s="729"/>
      <c r="M7" s="1248"/>
      <c r="N7" s="1264"/>
      <c r="O7" s="1246"/>
      <c r="P7" s="1255"/>
      <c r="Q7" s="1255"/>
      <c r="R7" s="1255"/>
      <c r="S7" s="1258"/>
      <c r="T7" s="1255"/>
      <c r="U7" s="1252"/>
    </row>
    <row r="8" spans="1:21" ht="15.75">
      <c r="A8" s="1243"/>
      <c r="B8" s="732" t="s">
        <v>687</v>
      </c>
      <c r="C8" s="734" t="s">
        <v>522</v>
      </c>
      <c r="D8" s="736"/>
      <c r="E8" s="736"/>
      <c r="F8" s="736"/>
      <c r="G8" s="736"/>
      <c r="H8" s="540"/>
      <c r="I8" s="540"/>
      <c r="J8" s="540"/>
      <c r="K8" s="540"/>
      <c r="L8" s="730"/>
      <c r="M8" s="1249"/>
      <c r="N8" s="733" t="s">
        <v>687</v>
      </c>
      <c r="O8" s="736" t="s">
        <v>522</v>
      </c>
      <c r="P8" s="730"/>
      <c r="Q8" s="736"/>
      <c r="R8" s="736"/>
      <c r="S8" s="736"/>
      <c r="T8" s="736"/>
      <c r="U8" s="736"/>
    </row>
    <row r="9" spans="1:21">
      <c r="A9" s="737">
        <v>1990</v>
      </c>
      <c r="B9" s="1023">
        <v>11342.773999999999</v>
      </c>
      <c r="C9" s="825">
        <v>7.3772988569426099</v>
      </c>
      <c r="D9" s="825">
        <v>1.5850241951164146</v>
      </c>
      <c r="E9" s="825">
        <v>1.2274759451027359</v>
      </c>
      <c r="F9" s="825">
        <v>0.15116982481385768</v>
      </c>
      <c r="G9" s="825">
        <v>0.20637842519982114</v>
      </c>
      <c r="H9" s="825">
        <v>5.7922746618261947</v>
      </c>
      <c r="I9" s="825">
        <v>1.1741893194062005</v>
      </c>
      <c r="J9" s="825">
        <v>2.3346454300747381</v>
      </c>
      <c r="K9" s="825">
        <v>2.2834399123452553</v>
      </c>
      <c r="L9" s="699"/>
      <c r="M9" s="738">
        <v>1990</v>
      </c>
      <c r="N9" s="699">
        <v>11342.773999999999</v>
      </c>
      <c r="O9" s="825">
        <v>7.3772988569426099</v>
      </c>
      <c r="P9" s="825">
        <v>2.3346454300747381</v>
      </c>
      <c r="Q9" s="825">
        <v>2.8694479092338566E-2</v>
      </c>
      <c r="R9" s="825">
        <v>2.2848676430077997</v>
      </c>
      <c r="S9" s="825">
        <v>1.7461202445559428E-2</v>
      </c>
      <c r="T9" s="825">
        <v>3.6221055290400917E-3</v>
      </c>
      <c r="U9" s="825">
        <v>0.10503498340809506</v>
      </c>
    </row>
    <row r="10" spans="1:21">
      <c r="A10" s="738">
        <v>1991</v>
      </c>
      <c r="B10" s="1023">
        <v>11517.837</v>
      </c>
      <c r="C10" s="826">
        <v>7.6773564741409741</v>
      </c>
      <c r="D10" s="826">
        <v>1.640232871349647</v>
      </c>
      <c r="E10" s="826">
        <v>1.2149918754063018</v>
      </c>
      <c r="F10" s="826">
        <v>0.18474372759417773</v>
      </c>
      <c r="G10" s="826">
        <v>0.24049726834916754</v>
      </c>
      <c r="H10" s="826">
        <v>6.0371236027913282</v>
      </c>
      <c r="I10" s="826">
        <v>1.1862129758482773</v>
      </c>
      <c r="J10" s="826">
        <v>2.3681003484946506</v>
      </c>
      <c r="K10" s="826">
        <v>2.4828102784483996</v>
      </c>
      <c r="L10" s="699"/>
      <c r="M10" s="738">
        <v>1991</v>
      </c>
      <c r="N10" s="699">
        <v>11517.837</v>
      </c>
      <c r="O10" s="826">
        <v>7.6773564741409741</v>
      </c>
      <c r="P10" s="826">
        <v>2.3681003484946506</v>
      </c>
      <c r="Q10" s="826">
        <v>2.7712031100272216E-2</v>
      </c>
      <c r="R10" s="826">
        <v>2.313506498857802</v>
      </c>
      <c r="S10" s="826">
        <v>2.2762034062989552E-2</v>
      </c>
      <c r="T10" s="826">
        <v>4.1197844735863277E-3</v>
      </c>
      <c r="U10" s="826">
        <v>9.4622222720640928E-2</v>
      </c>
    </row>
    <row r="11" spans="1:21">
      <c r="A11" s="738">
        <v>1992</v>
      </c>
      <c r="B11" s="1023">
        <v>11668.829</v>
      </c>
      <c r="C11" s="826">
        <v>7.4235632892098247</v>
      </c>
      <c r="D11" s="826">
        <v>1.5063057127303894</v>
      </c>
      <c r="E11" s="826">
        <v>1.0613076904644709</v>
      </c>
      <c r="F11" s="826">
        <v>0.18225603172841126</v>
      </c>
      <c r="G11" s="826">
        <v>0.26274199053750696</v>
      </c>
      <c r="H11" s="826">
        <v>5.917257576479436</v>
      </c>
      <c r="I11" s="826">
        <v>1.1671035388487145</v>
      </c>
      <c r="J11" s="826">
        <v>2.3782776451747538</v>
      </c>
      <c r="K11" s="826">
        <v>2.371876392455968</v>
      </c>
      <c r="L11" s="699"/>
      <c r="M11" s="738">
        <v>1992</v>
      </c>
      <c r="N11" s="699">
        <v>11668.829</v>
      </c>
      <c r="O11" s="826">
        <v>7.4235632892098247</v>
      </c>
      <c r="P11" s="826">
        <v>2.3782776451747538</v>
      </c>
      <c r="Q11" s="826">
        <v>2.7886282573340498E-2</v>
      </c>
      <c r="R11" s="826">
        <v>2.3258236088623461</v>
      </c>
      <c r="S11" s="826">
        <v>1.9962042134821369E-2</v>
      </c>
      <c r="T11" s="826">
        <v>4.6057116042455912E-3</v>
      </c>
      <c r="U11" s="826">
        <v>8.8915961647734715E-2</v>
      </c>
    </row>
    <row r="12" spans="1:21">
      <c r="A12" s="738">
        <v>1993</v>
      </c>
      <c r="B12" s="1023">
        <v>11792.699000000001</v>
      </c>
      <c r="C12" s="826">
        <v>7.6027015072710302</v>
      </c>
      <c r="D12" s="826">
        <v>1.4618892770182641</v>
      </c>
      <c r="E12" s="826">
        <v>1.0223951241213529</v>
      </c>
      <c r="F12" s="826">
        <v>0.18754145649340184</v>
      </c>
      <c r="G12" s="826">
        <v>0.25195269640350926</v>
      </c>
      <c r="H12" s="826">
        <v>6.1408122302527666</v>
      </c>
      <c r="I12" s="826">
        <v>1.1355322249266415</v>
      </c>
      <c r="J12" s="826">
        <v>2.4931137755594794</v>
      </c>
      <c r="K12" s="826">
        <v>2.5121662297666449</v>
      </c>
      <c r="L12" s="699"/>
      <c r="M12" s="738">
        <v>1993</v>
      </c>
      <c r="N12" s="699">
        <v>11792.699000000001</v>
      </c>
      <c r="O12" s="826">
        <v>7.6027015072710302</v>
      </c>
      <c r="P12" s="826">
        <v>2.4931137755594794</v>
      </c>
      <c r="Q12" s="826">
        <v>2.5188470166977586E-2</v>
      </c>
      <c r="R12" s="826">
        <v>2.4452197625507588</v>
      </c>
      <c r="S12" s="826">
        <v>1.814820943288975E-2</v>
      </c>
      <c r="T12" s="826">
        <v>4.5573334088538572E-3</v>
      </c>
      <c r="U12" s="826">
        <v>9.382892625080741E-2</v>
      </c>
    </row>
    <row r="13" spans="1:21">
      <c r="A13" s="738">
        <v>1994</v>
      </c>
      <c r="B13" s="1023">
        <v>11859.864</v>
      </c>
      <c r="C13" s="826">
        <v>7.3278783504970564</v>
      </c>
      <c r="D13" s="826">
        <v>1.4187585359938253</v>
      </c>
      <c r="E13" s="826">
        <v>0.97796424936969373</v>
      </c>
      <c r="F13" s="826">
        <v>0.17078027710361163</v>
      </c>
      <c r="G13" s="826">
        <v>0.27001400952052013</v>
      </c>
      <c r="H13" s="826">
        <v>5.9091198145032306</v>
      </c>
      <c r="I13" s="826">
        <v>1.1107912359727898</v>
      </c>
      <c r="J13" s="826">
        <v>2.382575445372892</v>
      </c>
      <c r="K13" s="826">
        <v>2.4157531331575495</v>
      </c>
      <c r="L13" s="699"/>
      <c r="M13" s="738">
        <v>1994</v>
      </c>
      <c r="N13" s="699">
        <v>11859.864</v>
      </c>
      <c r="O13" s="826">
        <v>7.3278783504970564</v>
      </c>
      <c r="P13" s="826">
        <v>2.382575445372892</v>
      </c>
      <c r="Q13" s="826">
        <v>2.6643573686618481E-2</v>
      </c>
      <c r="R13" s="826">
        <v>2.3339264429222251</v>
      </c>
      <c r="S13" s="826">
        <v>1.7742300593074033E-2</v>
      </c>
      <c r="T13" s="826">
        <v>4.2631281709751903E-3</v>
      </c>
      <c r="U13" s="826">
        <v>9.7819438057554678E-2</v>
      </c>
    </row>
    <row r="14" spans="1:21">
      <c r="A14" s="738">
        <v>1995</v>
      </c>
      <c r="B14" s="1023">
        <v>11916.977999999999</v>
      </c>
      <c r="C14" s="826">
        <v>7.3437599052401001</v>
      </c>
      <c r="D14" s="826">
        <v>1.3959069757211953</v>
      </c>
      <c r="E14" s="826">
        <v>0.92948667294370757</v>
      </c>
      <c r="F14" s="826">
        <v>0.20325907306347529</v>
      </c>
      <c r="G14" s="826">
        <v>0.26316122971401235</v>
      </c>
      <c r="H14" s="826">
        <v>5.9478529295189055</v>
      </c>
      <c r="I14" s="826">
        <v>0.91187611365002452</v>
      </c>
      <c r="J14" s="826">
        <v>2.4227437820863305</v>
      </c>
      <c r="K14" s="826">
        <v>2.6132330337825502</v>
      </c>
      <c r="L14" s="699"/>
      <c r="M14" s="738">
        <v>1995</v>
      </c>
      <c r="N14" s="699">
        <v>11916.977999999999</v>
      </c>
      <c r="O14" s="826">
        <v>7.3437599052401001</v>
      </c>
      <c r="P14" s="826">
        <v>2.4227437820863305</v>
      </c>
      <c r="Q14" s="826">
        <v>2.6136988125945646E-2</v>
      </c>
      <c r="R14" s="826">
        <v>2.3760450722866246</v>
      </c>
      <c r="S14" s="826">
        <v>1.7356404878589637E-2</v>
      </c>
      <c r="T14" s="826">
        <v>3.2053167951703494E-3</v>
      </c>
      <c r="U14" s="826">
        <v>0.10053452082421857</v>
      </c>
    </row>
    <row r="15" spans="1:21">
      <c r="A15" s="738">
        <v>1996</v>
      </c>
      <c r="B15" s="1023">
        <v>11970.304</v>
      </c>
      <c r="C15" s="826">
        <v>7.6660530748078832</v>
      </c>
      <c r="D15" s="826">
        <v>1.4910107572071067</v>
      </c>
      <c r="E15" s="826">
        <v>1.0098158585678105</v>
      </c>
      <c r="F15" s="826">
        <v>0.20859567640867741</v>
      </c>
      <c r="G15" s="826">
        <v>0.27259922223061883</v>
      </c>
      <c r="H15" s="826">
        <v>6.1750423176007754</v>
      </c>
      <c r="I15" s="826">
        <v>0.90486998126610196</v>
      </c>
      <c r="J15" s="826">
        <v>2.436575038414448</v>
      </c>
      <c r="K15" s="826">
        <v>2.8335972979202242</v>
      </c>
      <c r="L15" s="699"/>
      <c r="M15" s="738">
        <v>1996</v>
      </c>
      <c r="N15" s="699">
        <v>11970.304</v>
      </c>
      <c r="O15" s="826">
        <v>7.6660530748078832</v>
      </c>
      <c r="P15" s="826">
        <v>2.436575038414448</v>
      </c>
      <c r="Q15" s="826">
        <v>2.5754161897924524E-2</v>
      </c>
      <c r="R15" s="826">
        <v>2.3859435036501706</v>
      </c>
      <c r="S15" s="826">
        <v>2.1952255098236881E-2</v>
      </c>
      <c r="T15" s="826">
        <v>2.9251177681162144E-3</v>
      </c>
      <c r="U15" s="826">
        <v>0.13117874575186686</v>
      </c>
    </row>
    <row r="16" spans="1:21">
      <c r="A16" s="738">
        <v>1997</v>
      </c>
      <c r="B16" s="1023">
        <v>11999.29</v>
      </c>
      <c r="C16" s="826">
        <v>7.4477522936984606</v>
      </c>
      <c r="D16" s="826">
        <v>1.4349580709234939</v>
      </c>
      <c r="E16" s="826">
        <v>0.96089711826981672</v>
      </c>
      <c r="F16" s="826">
        <v>0.19717567684351389</v>
      </c>
      <c r="G16" s="826">
        <v>0.27688527581016315</v>
      </c>
      <c r="H16" s="826">
        <v>6.012794222774966</v>
      </c>
      <c r="I16" s="826">
        <v>0.88259167370896652</v>
      </c>
      <c r="J16" s="826">
        <v>2.4634372503138589</v>
      </c>
      <c r="K16" s="826">
        <v>2.6667652987521406</v>
      </c>
      <c r="L16" s="699"/>
      <c r="M16" s="738">
        <v>1997</v>
      </c>
      <c r="N16" s="699">
        <v>11999.29</v>
      </c>
      <c r="O16" s="826">
        <v>7.4477522936984606</v>
      </c>
      <c r="P16" s="826">
        <v>2.4634372503138589</v>
      </c>
      <c r="Q16" s="826">
        <v>2.4630814082113438E-2</v>
      </c>
      <c r="R16" s="826">
        <v>2.4127174460926541</v>
      </c>
      <c r="S16" s="826">
        <v>2.3701493270667787E-2</v>
      </c>
      <c r="T16" s="826">
        <v>2.3874968684236041E-3</v>
      </c>
      <c r="U16" s="826">
        <v>0.14191122348174007</v>
      </c>
    </row>
    <row r="17" spans="1:21">
      <c r="A17" s="738">
        <v>1998</v>
      </c>
      <c r="B17" s="1023">
        <v>12013.032999999999</v>
      </c>
      <c r="C17" s="826">
        <v>7.6002807131265975</v>
      </c>
      <c r="D17" s="826">
        <v>1.5140678521497679</v>
      </c>
      <c r="E17" s="826">
        <v>1.0521804995444313</v>
      </c>
      <c r="F17" s="826">
        <v>0.2047895680107531</v>
      </c>
      <c r="G17" s="826">
        <v>0.25709778459458388</v>
      </c>
      <c r="H17" s="826">
        <v>6.08621286097683</v>
      </c>
      <c r="I17" s="826">
        <v>0.88409675462862758</v>
      </c>
      <c r="J17" s="826">
        <v>2.512978022544889</v>
      </c>
      <c r="K17" s="826">
        <v>2.6891380838033152</v>
      </c>
      <c r="L17" s="699"/>
      <c r="M17" s="738">
        <v>1998</v>
      </c>
      <c r="N17" s="699">
        <v>12013.032999999999</v>
      </c>
      <c r="O17" s="826">
        <v>7.6002807131265975</v>
      </c>
      <c r="P17" s="826">
        <v>2.512978022544889</v>
      </c>
      <c r="Q17" s="826">
        <v>2.4354926601194055E-2</v>
      </c>
      <c r="R17" s="826">
        <v>2.4619644018158491</v>
      </c>
      <c r="S17" s="826">
        <v>2.4276146960337315E-2</v>
      </c>
      <c r="T17" s="826">
        <v>2.3825471675081138E-3</v>
      </c>
      <c r="U17" s="826">
        <v>0.15740549430377976</v>
      </c>
    </row>
    <row r="18" spans="1:21">
      <c r="A18" s="738">
        <v>1999</v>
      </c>
      <c r="B18" s="1023">
        <v>12049.674000000001</v>
      </c>
      <c r="C18" s="826">
        <v>7.3905363690705075</v>
      </c>
      <c r="D18" s="826">
        <v>1.4289231702091845</v>
      </c>
      <c r="E18" s="826">
        <v>0.99065270528457172</v>
      </c>
      <c r="F18" s="826">
        <v>0.18638718526780063</v>
      </c>
      <c r="G18" s="826">
        <v>0.2518832796568119</v>
      </c>
      <c r="H18" s="826">
        <v>5.9616131988613228</v>
      </c>
      <c r="I18" s="826">
        <v>0.83567086596212392</v>
      </c>
      <c r="J18" s="826">
        <v>2.6287935341313995</v>
      </c>
      <c r="K18" s="826">
        <v>2.4971487987677996</v>
      </c>
      <c r="L18" s="699"/>
      <c r="M18" s="738">
        <v>1999</v>
      </c>
      <c r="N18" s="699">
        <v>12049.674000000001</v>
      </c>
      <c r="O18" s="826">
        <v>7.3905363690705075</v>
      </c>
      <c r="P18" s="826">
        <v>2.6287935341313995</v>
      </c>
      <c r="Q18" s="826">
        <v>2.2961255069988154E-2</v>
      </c>
      <c r="R18" s="826">
        <v>2.5791805375377148</v>
      </c>
      <c r="S18" s="826">
        <v>2.4804284219214257E-2</v>
      </c>
      <c r="T18" s="826">
        <v>1.8474573044818059E-3</v>
      </c>
      <c r="U18" s="826">
        <v>0.17096433159562022</v>
      </c>
    </row>
    <row r="19" spans="1:21">
      <c r="A19" s="738">
        <v>2000</v>
      </c>
      <c r="B19" s="1023">
        <v>12113.879000000001</v>
      </c>
      <c r="C19" s="826">
        <v>7.1810829795547457</v>
      </c>
      <c r="D19" s="826">
        <v>1.4064479446461087</v>
      </c>
      <c r="E19" s="826">
        <v>0.95596849826103714</v>
      </c>
      <c r="F19" s="826">
        <v>0.18371498171938774</v>
      </c>
      <c r="G19" s="826">
        <v>0.2667644646656836</v>
      </c>
      <c r="H19" s="826">
        <v>5.7746350349086377</v>
      </c>
      <c r="I19" s="826">
        <v>0.85984707942189142</v>
      </c>
      <c r="J19" s="826">
        <v>2.5554826401667632</v>
      </c>
      <c r="K19" s="826">
        <v>2.3593053153199821</v>
      </c>
      <c r="L19" s="699"/>
      <c r="M19" s="738">
        <v>2000</v>
      </c>
      <c r="N19" s="699">
        <v>12113.879000000001</v>
      </c>
      <c r="O19" s="826">
        <v>7.1810829795547457</v>
      </c>
      <c r="P19" s="826">
        <v>2.5554826401667632</v>
      </c>
      <c r="Q19" s="826">
        <v>2.2051986731508044E-2</v>
      </c>
      <c r="R19" s="826">
        <v>2.5062752815064795</v>
      </c>
      <c r="S19" s="826">
        <v>2.5580230019382422E-2</v>
      </c>
      <c r="T19" s="826">
        <v>1.575141909393432E-3</v>
      </c>
      <c r="U19" s="826">
        <v>0.17903204190441668</v>
      </c>
    </row>
    <row r="20" spans="1:21">
      <c r="A20" s="738">
        <v>2001</v>
      </c>
      <c r="B20" s="1023">
        <v>12193.45</v>
      </c>
      <c r="C20" s="826">
        <v>7.2891356435960484</v>
      </c>
      <c r="D20" s="826">
        <v>1.3572388882615922</v>
      </c>
      <c r="E20" s="826">
        <v>0.93515489878340208</v>
      </c>
      <c r="F20" s="826">
        <v>0.19221333425376394</v>
      </c>
      <c r="G20" s="826">
        <v>0.22987065522442623</v>
      </c>
      <c r="H20" s="826">
        <v>5.9318967553344555</v>
      </c>
      <c r="I20" s="826">
        <v>0.81447749623241406</v>
      </c>
      <c r="J20" s="826">
        <v>2.4838528949963821</v>
      </c>
      <c r="K20" s="826">
        <v>2.6335663641056604</v>
      </c>
      <c r="L20" s="699"/>
      <c r="M20" s="738">
        <v>2001</v>
      </c>
      <c r="N20" s="699">
        <v>12193.45</v>
      </c>
      <c r="O20" s="826">
        <v>7.2891356435960484</v>
      </c>
      <c r="P20" s="826">
        <v>2.4838528949963821</v>
      </c>
      <c r="Q20" s="826">
        <v>2.1386460720771151E-2</v>
      </c>
      <c r="R20" s="826">
        <v>2.4348650643087084</v>
      </c>
      <c r="S20" s="826">
        <v>2.6036506987333844E-2</v>
      </c>
      <c r="T20" s="826">
        <v>1.5648629795686209E-3</v>
      </c>
      <c r="U20" s="826">
        <v>0.17233213781786896</v>
      </c>
    </row>
    <row r="21" spans="1:21">
      <c r="A21" s="738">
        <v>2002</v>
      </c>
      <c r="B21" s="1023">
        <v>12264.21</v>
      </c>
      <c r="C21" s="826">
        <v>6.7568209186474979</v>
      </c>
      <c r="D21" s="826">
        <v>1.1518872452468178</v>
      </c>
      <c r="E21" s="826">
        <v>0.72235631398534628</v>
      </c>
      <c r="F21" s="826">
        <v>0.18041382330579228</v>
      </c>
      <c r="G21" s="826">
        <v>0.24911710795567946</v>
      </c>
      <c r="H21" s="826">
        <v>5.6049336734006792</v>
      </c>
      <c r="I21" s="826">
        <v>0.75518997842608759</v>
      </c>
      <c r="J21" s="826">
        <v>2.4359013236585749</v>
      </c>
      <c r="K21" s="826">
        <v>2.4138423713160169</v>
      </c>
      <c r="L21" s="699"/>
      <c r="M21" s="738">
        <v>2002</v>
      </c>
      <c r="N21" s="699">
        <v>12264.21</v>
      </c>
      <c r="O21" s="826">
        <v>6.7568209186474979</v>
      </c>
      <c r="P21" s="826">
        <v>2.4359013236585749</v>
      </c>
      <c r="Q21" s="826">
        <v>1.996654009733766E-2</v>
      </c>
      <c r="R21" s="826">
        <v>2.3909506828542395</v>
      </c>
      <c r="S21" s="826">
        <v>2.3687572129249032E-2</v>
      </c>
      <c r="T21" s="826">
        <v>1.2965285777491989E-3</v>
      </c>
      <c r="U21" s="826">
        <v>0.17456394052423618</v>
      </c>
    </row>
    <row r="22" spans="1:21">
      <c r="A22" s="738">
        <v>2003</v>
      </c>
      <c r="B22" s="1023">
        <v>12303.616</v>
      </c>
      <c r="C22" s="826">
        <v>6.6299942445538145</v>
      </c>
      <c r="D22" s="826">
        <v>1.1811158213722128</v>
      </c>
      <c r="E22" s="826">
        <v>0.67663331072524824</v>
      </c>
      <c r="F22" s="826">
        <v>0.26598426584769186</v>
      </c>
      <c r="G22" s="826">
        <v>0.23849824479927295</v>
      </c>
      <c r="H22" s="826">
        <v>5.4488784231816014</v>
      </c>
      <c r="I22" s="826">
        <v>0.75210036179874828</v>
      </c>
      <c r="J22" s="826">
        <v>2.3216573557840579</v>
      </c>
      <c r="K22" s="826">
        <v>2.3751207055987962</v>
      </c>
      <c r="L22" s="699"/>
      <c r="M22" s="738">
        <v>2003</v>
      </c>
      <c r="N22" s="699">
        <v>12303.616</v>
      </c>
      <c r="O22" s="826">
        <v>6.6299942445538145</v>
      </c>
      <c r="P22" s="826">
        <v>2.3216573557840579</v>
      </c>
      <c r="Q22" s="826">
        <v>1.9385640874013177E-2</v>
      </c>
      <c r="R22" s="826">
        <v>2.2744062680278097</v>
      </c>
      <c r="S22" s="826">
        <v>2.6314595612314178E-2</v>
      </c>
      <c r="T22" s="826">
        <v>1.5508512699210541E-3</v>
      </c>
      <c r="U22" s="826">
        <v>0.18103911942560638</v>
      </c>
    </row>
    <row r="23" spans="1:21">
      <c r="A23" s="738">
        <v>2004</v>
      </c>
      <c r="B23" s="1023">
        <v>12324.663</v>
      </c>
      <c r="C23" s="826">
        <v>6.5141882108502012</v>
      </c>
      <c r="D23" s="826">
        <v>1.1673574955105839</v>
      </c>
      <c r="E23" s="826">
        <v>0.65127565733155923</v>
      </c>
      <c r="F23" s="826">
        <v>0.26462919745547747</v>
      </c>
      <c r="G23" s="826">
        <v>0.25145264072354734</v>
      </c>
      <c r="H23" s="826">
        <v>5.3468307153396175</v>
      </c>
      <c r="I23" s="826">
        <v>0.79049769280732463</v>
      </c>
      <c r="J23" s="826">
        <v>2.334473000858809</v>
      </c>
      <c r="K23" s="826">
        <v>2.2218600216734843</v>
      </c>
      <c r="L23" s="699"/>
      <c r="M23" s="738">
        <v>2004</v>
      </c>
      <c r="N23" s="699">
        <v>12324.663</v>
      </c>
      <c r="O23" s="826">
        <v>6.5141882108502012</v>
      </c>
      <c r="P23" s="826">
        <v>2.334473000858809</v>
      </c>
      <c r="Q23" s="826">
        <v>1.8475994890734107E-2</v>
      </c>
      <c r="R23" s="826">
        <v>2.2829929367807966</v>
      </c>
      <c r="S23" s="826">
        <v>3.1349298364348327E-2</v>
      </c>
      <c r="T23" s="826">
        <v>1.6547708229302939E-3</v>
      </c>
      <c r="U23" s="826">
        <v>0.25422188910244087</v>
      </c>
    </row>
    <row r="24" spans="1:21">
      <c r="A24" s="738">
        <v>2005</v>
      </c>
      <c r="B24" s="1023">
        <v>12340.259</v>
      </c>
      <c r="C24" s="826">
        <v>6.2779667756389177</v>
      </c>
      <c r="D24" s="826">
        <v>1.2305442175580106</v>
      </c>
      <c r="E24" s="826">
        <v>0.7621698464559381</v>
      </c>
      <c r="F24" s="826">
        <v>0.2320416970364175</v>
      </c>
      <c r="G24" s="826">
        <v>0.23633267406565472</v>
      </c>
      <c r="H24" s="826">
        <v>5.047422558080906</v>
      </c>
      <c r="I24" s="826">
        <v>0.72309011152269909</v>
      </c>
      <c r="J24" s="826">
        <v>2.2122520784672259</v>
      </c>
      <c r="K24" s="826">
        <v>2.1120803680909819</v>
      </c>
      <c r="L24" s="699"/>
      <c r="M24" s="738">
        <v>2005</v>
      </c>
      <c r="N24" s="699">
        <v>12340.259</v>
      </c>
      <c r="O24" s="826">
        <v>6.2779667756389177</v>
      </c>
      <c r="P24" s="826">
        <v>2.2122520784672259</v>
      </c>
      <c r="Q24" s="826">
        <v>1.6221223940059572E-2</v>
      </c>
      <c r="R24" s="826">
        <v>2.1589750591466235</v>
      </c>
      <c r="S24" s="826">
        <v>3.5156666254077658E-2</v>
      </c>
      <c r="T24" s="826">
        <v>1.8991291264648423E-3</v>
      </c>
      <c r="U24" s="826">
        <v>0.28132869565719254</v>
      </c>
    </row>
    <row r="25" spans="1:21">
      <c r="A25" s="738">
        <v>2006</v>
      </c>
      <c r="B25" s="1023">
        <v>12357.657999999999</v>
      </c>
      <c r="C25" s="826">
        <v>6.3575355347291431</v>
      </c>
      <c r="D25" s="826">
        <v>1.1640687630903443</v>
      </c>
      <c r="E25" s="826">
        <v>0.69482464134575717</v>
      </c>
      <c r="F25" s="826">
        <v>0.21616177925047383</v>
      </c>
      <c r="G25" s="826">
        <v>0.25308234249411343</v>
      </c>
      <c r="H25" s="826">
        <v>5.193466771638799</v>
      </c>
      <c r="I25" s="826">
        <v>0.77806118403876467</v>
      </c>
      <c r="J25" s="826">
        <v>2.160926056458865</v>
      </c>
      <c r="K25" s="826">
        <v>2.2544795311411696</v>
      </c>
      <c r="L25" s="699"/>
      <c r="M25" s="738">
        <v>2006</v>
      </c>
      <c r="N25" s="699">
        <v>12357.657999999999</v>
      </c>
      <c r="O25" s="826">
        <v>6.3575355347291431</v>
      </c>
      <c r="P25" s="826">
        <v>2.160926056458865</v>
      </c>
      <c r="Q25" s="826">
        <v>1.5222720416296612E-2</v>
      </c>
      <c r="R25" s="826">
        <v>2.1072021996523782</v>
      </c>
      <c r="S25" s="826">
        <v>3.6927987270030715E-2</v>
      </c>
      <c r="T25" s="826">
        <v>1.5731491201599441E-3</v>
      </c>
      <c r="U25" s="826">
        <v>0.3112073420458582</v>
      </c>
    </row>
    <row r="26" spans="1:21" ht="15" customHeight="1">
      <c r="A26" s="738">
        <v>2007</v>
      </c>
      <c r="B26" s="1023">
        <v>12376.334999999999</v>
      </c>
      <c r="C26" s="826">
        <v>5.7877352204923529</v>
      </c>
      <c r="D26" s="826">
        <v>1.2179918510231944</v>
      </c>
      <c r="E26" s="826">
        <v>0.76327183809532684</v>
      </c>
      <c r="F26" s="826">
        <v>0.20004564678370612</v>
      </c>
      <c r="G26" s="826">
        <v>0.25467436614416122</v>
      </c>
      <c r="H26" s="826">
        <v>4.5697433694691583</v>
      </c>
      <c r="I26" s="826">
        <v>0.81507546334260106</v>
      </c>
      <c r="J26" s="826">
        <v>2.1249959019668623</v>
      </c>
      <c r="K26" s="826">
        <v>1.6296720041596944</v>
      </c>
      <c r="L26" s="699"/>
      <c r="M26" s="738">
        <v>2007</v>
      </c>
      <c r="N26" s="699">
        <v>12376.334999999999</v>
      </c>
      <c r="O26" s="826">
        <v>5.7877352204923529</v>
      </c>
      <c r="P26" s="826">
        <v>2.1249959019668623</v>
      </c>
      <c r="Q26" s="826">
        <v>1.467221626661446E-2</v>
      </c>
      <c r="R26" s="826">
        <v>2.071630474855914</v>
      </c>
      <c r="S26" s="826">
        <v>3.7734590394253892E-2</v>
      </c>
      <c r="T26" s="826">
        <v>9.5862045007919568E-4</v>
      </c>
      <c r="U26" s="826">
        <v>0.32248939680433142</v>
      </c>
    </row>
    <row r="27" spans="1:21">
      <c r="A27" s="738">
        <v>2008</v>
      </c>
      <c r="B27" s="1023">
        <v>12382.624</v>
      </c>
      <c r="C27" s="826">
        <v>6.1814420813240165</v>
      </c>
      <c r="D27" s="826">
        <v>1.2110784924442766</v>
      </c>
      <c r="E27" s="826">
        <v>0.68963568322212232</v>
      </c>
      <c r="F27" s="826">
        <v>0.26626796966588978</v>
      </c>
      <c r="G27" s="826">
        <v>0.25517483955626485</v>
      </c>
      <c r="H27" s="826">
        <v>4.9703635888797395</v>
      </c>
      <c r="I27" s="826">
        <v>0.76017668845898845</v>
      </c>
      <c r="J27" s="826">
        <v>2.1211999257483014</v>
      </c>
      <c r="K27" s="826">
        <v>2.0889869746724488</v>
      </c>
      <c r="L27" s="699"/>
      <c r="M27" s="738">
        <v>2008</v>
      </c>
      <c r="N27" s="699">
        <v>12382.624</v>
      </c>
      <c r="O27" s="826">
        <v>6.1814420813240165</v>
      </c>
      <c r="P27" s="826">
        <v>2.1211999257483014</v>
      </c>
      <c r="Q27" s="826">
        <v>1.4237866239553041E-2</v>
      </c>
      <c r="R27" s="826">
        <v>2.067923273798979</v>
      </c>
      <c r="S27" s="826">
        <v>3.8273983475739029E-2</v>
      </c>
      <c r="T27" s="826">
        <v>7.6480223403027755E-4</v>
      </c>
      <c r="U27" s="826">
        <v>0.33104722729150377</v>
      </c>
    </row>
    <row r="28" spans="1:21">
      <c r="A28" s="738">
        <v>2009</v>
      </c>
      <c r="B28" s="1023">
        <v>12370.44</v>
      </c>
      <c r="C28" s="826">
        <v>5.9453463090673822</v>
      </c>
      <c r="D28" s="826">
        <v>1.1996943859230187</v>
      </c>
      <c r="E28" s="826">
        <v>0.75472328052002724</v>
      </c>
      <c r="F28" s="826">
        <v>0.21874773613310972</v>
      </c>
      <c r="G28" s="826">
        <v>0.22622336926988162</v>
      </c>
      <c r="H28" s="826">
        <v>4.7456519231443632</v>
      </c>
      <c r="I28" s="826">
        <v>0.69604307666571863</v>
      </c>
      <c r="J28" s="826">
        <v>2.1122232387490882</v>
      </c>
      <c r="K28" s="826">
        <v>1.9373856077295557</v>
      </c>
      <c r="L28" s="699"/>
      <c r="M28" s="738">
        <v>2009</v>
      </c>
      <c r="N28" s="699">
        <v>12370.44</v>
      </c>
      <c r="O28" s="826">
        <v>5.9453463090673822</v>
      </c>
      <c r="P28" s="826">
        <v>2.1122232387490882</v>
      </c>
      <c r="Q28" s="826">
        <v>1.2816603736266622E-2</v>
      </c>
      <c r="R28" s="826">
        <v>2.0574751656506334</v>
      </c>
      <c r="S28" s="826">
        <v>4.0372334856687335E-2</v>
      </c>
      <c r="T28" s="826">
        <v>1.5591345055011613E-3</v>
      </c>
      <c r="U28" s="826">
        <v>0.37055592035059548</v>
      </c>
    </row>
    <row r="29" spans="1:21" s="965" customFormat="1" ht="10.5" customHeight="1">
      <c r="A29" s="61" t="s">
        <v>128</v>
      </c>
      <c r="B29" s="61"/>
      <c r="L29" s="842"/>
      <c r="M29" s="61" t="s">
        <v>128</v>
      </c>
    </row>
    <row r="30" spans="1:21" s="965" customFormat="1" ht="15.75" customHeight="1">
      <c r="A30" s="847" t="s">
        <v>607</v>
      </c>
      <c r="B30" s="61"/>
      <c r="L30" s="842"/>
      <c r="M30" s="847" t="s">
        <v>607</v>
      </c>
    </row>
    <row r="31" spans="1:21" s="965" customFormat="1" ht="15.75" customHeight="1">
      <c r="A31" s="853" t="s">
        <v>556</v>
      </c>
      <c r="B31" s="61"/>
      <c r="L31" s="842"/>
      <c r="M31" s="853"/>
    </row>
    <row r="32" spans="1:21" s="965" customFormat="1" ht="15.75" customHeight="1">
      <c r="A32" s="853" t="s">
        <v>557</v>
      </c>
      <c r="B32" s="853"/>
      <c r="L32" s="842"/>
    </row>
    <row r="33" spans="1:21" s="965" customFormat="1">
      <c r="A33" s="853" t="s">
        <v>558</v>
      </c>
      <c r="B33" s="853"/>
      <c r="L33" s="842"/>
    </row>
    <row r="34" spans="1:21" s="965" customFormat="1">
      <c r="A34" s="853"/>
      <c r="B34" s="853"/>
      <c r="L34" s="842"/>
    </row>
    <row r="35" spans="1:21" s="965" customFormat="1">
      <c r="A35" s="853"/>
      <c r="B35" s="853"/>
      <c r="L35" s="842"/>
    </row>
    <row r="36" spans="1:21" s="965" customFormat="1">
      <c r="A36" s="853"/>
      <c r="B36" s="853"/>
      <c r="L36" s="842"/>
    </row>
    <row r="37" spans="1:21" s="965" customFormat="1">
      <c r="A37" s="853"/>
      <c r="B37" s="853"/>
      <c r="L37" s="842"/>
    </row>
    <row r="38" spans="1:21" s="965" customFormat="1" ht="15.75" customHeight="1">
      <c r="A38" s="853"/>
      <c r="B38" s="853"/>
      <c r="L38" s="842"/>
    </row>
    <row r="39" spans="1:21" s="965" customFormat="1" ht="16.5">
      <c r="A39" s="719" t="s">
        <v>554</v>
      </c>
      <c r="B39" s="719"/>
      <c r="C39" s="720"/>
      <c r="D39" s="720"/>
      <c r="E39" s="720"/>
      <c r="F39" s="720"/>
      <c r="G39" s="720"/>
      <c r="H39" s="720"/>
      <c r="I39" s="720"/>
      <c r="J39" s="720"/>
      <c r="K39" s="720"/>
      <c r="L39" s="721"/>
      <c r="M39" s="719" t="s">
        <v>555</v>
      </c>
      <c r="N39" s="719"/>
      <c r="O39" s="720"/>
      <c r="P39" s="720"/>
      <c r="Q39" s="720"/>
      <c r="R39" s="720"/>
      <c r="S39" s="720"/>
      <c r="T39" s="720"/>
      <c r="U39" s="720"/>
    </row>
    <row r="40" spans="1:21">
      <c r="A40" s="720"/>
      <c r="B40" s="720"/>
      <c r="C40" s="720"/>
      <c r="D40" s="720"/>
      <c r="E40" s="720"/>
      <c r="F40" s="720"/>
      <c r="G40" s="720"/>
      <c r="H40" s="720"/>
      <c r="I40" s="720"/>
      <c r="J40" s="720"/>
      <c r="K40" s="720"/>
      <c r="L40" s="721"/>
      <c r="M40" s="720"/>
      <c r="N40" s="720"/>
      <c r="O40" s="720"/>
      <c r="P40" s="720"/>
      <c r="Q40" s="720"/>
      <c r="R40" s="720"/>
      <c r="S40" s="720"/>
      <c r="T40" s="720"/>
      <c r="U40" s="720"/>
    </row>
    <row r="41" spans="1:21">
      <c r="A41" s="1243" t="s">
        <v>506</v>
      </c>
      <c r="B41" s="1262" t="s">
        <v>553</v>
      </c>
      <c r="C41" s="1244" t="s">
        <v>697</v>
      </c>
      <c r="D41" s="722" t="s">
        <v>10</v>
      </c>
      <c r="E41" s="723"/>
      <c r="F41" s="723"/>
      <c r="G41" s="723"/>
      <c r="H41" s="723"/>
      <c r="I41" s="723"/>
      <c r="J41" s="723"/>
      <c r="K41" s="723"/>
      <c r="L41" s="724"/>
      <c r="M41" s="1247" t="s">
        <v>506</v>
      </c>
      <c r="N41" s="1262" t="s">
        <v>553</v>
      </c>
      <c r="O41" s="1244" t="s">
        <v>697</v>
      </c>
      <c r="P41" s="725" t="s">
        <v>58</v>
      </c>
      <c r="Q41" s="726"/>
      <c r="R41" s="726"/>
      <c r="S41" s="726"/>
      <c r="T41" s="727"/>
      <c r="U41" s="1250" t="s">
        <v>672</v>
      </c>
    </row>
    <row r="42" spans="1:21" ht="15.75" customHeight="1">
      <c r="A42" s="1243"/>
      <c r="B42" s="1263"/>
      <c r="C42" s="1245"/>
      <c r="D42" s="1253" t="s">
        <v>550</v>
      </c>
      <c r="E42" s="728" t="s">
        <v>10</v>
      </c>
      <c r="F42" s="726"/>
      <c r="G42" s="727"/>
      <c r="H42" s="1253" t="s">
        <v>551</v>
      </c>
      <c r="I42" s="728" t="s">
        <v>10</v>
      </c>
      <c r="J42" s="726"/>
      <c r="K42" s="726"/>
      <c r="L42" s="724"/>
      <c r="M42" s="1248"/>
      <c r="N42" s="1263"/>
      <c r="O42" s="1245"/>
      <c r="P42" s="1253" t="s">
        <v>9</v>
      </c>
      <c r="Q42" s="726" t="s">
        <v>10</v>
      </c>
      <c r="R42" s="726"/>
      <c r="S42" s="726"/>
      <c r="T42" s="727"/>
      <c r="U42" s="1251"/>
    </row>
    <row r="43" spans="1:21">
      <c r="A43" s="1243"/>
      <c r="B43" s="1263"/>
      <c r="C43" s="1245"/>
      <c r="D43" s="1254"/>
      <c r="E43" s="1253" t="s">
        <v>509</v>
      </c>
      <c r="F43" s="1253" t="s">
        <v>510</v>
      </c>
      <c r="G43" s="1253" t="s">
        <v>559</v>
      </c>
      <c r="H43" s="1254"/>
      <c r="I43" s="1256" t="s">
        <v>560</v>
      </c>
      <c r="J43" s="1253" t="s">
        <v>508</v>
      </c>
      <c r="K43" s="1259" t="s">
        <v>561</v>
      </c>
      <c r="L43" s="729"/>
      <c r="M43" s="1248"/>
      <c r="N43" s="1263"/>
      <c r="O43" s="1245"/>
      <c r="P43" s="1254"/>
      <c r="Q43" s="1253" t="s">
        <v>511</v>
      </c>
      <c r="R43" s="1253" t="s">
        <v>512</v>
      </c>
      <c r="S43" s="1256" t="s">
        <v>673</v>
      </c>
      <c r="T43" s="1253" t="s">
        <v>552</v>
      </c>
      <c r="U43" s="1251"/>
    </row>
    <row r="44" spans="1:21">
      <c r="A44" s="1243"/>
      <c r="B44" s="1263"/>
      <c r="C44" s="1245"/>
      <c r="D44" s="1254"/>
      <c r="E44" s="1254"/>
      <c r="F44" s="1254"/>
      <c r="G44" s="1254"/>
      <c r="H44" s="1254"/>
      <c r="I44" s="1257"/>
      <c r="J44" s="1254"/>
      <c r="K44" s="1260"/>
      <c r="L44" s="729"/>
      <c r="M44" s="1248"/>
      <c r="N44" s="1263"/>
      <c r="O44" s="1245"/>
      <c r="P44" s="1254"/>
      <c r="Q44" s="1254"/>
      <c r="R44" s="1254"/>
      <c r="S44" s="1257"/>
      <c r="T44" s="1254"/>
      <c r="U44" s="1251"/>
    </row>
    <row r="45" spans="1:21">
      <c r="A45" s="1243"/>
      <c r="B45" s="1264"/>
      <c r="C45" s="1246"/>
      <c r="D45" s="1255"/>
      <c r="E45" s="1255"/>
      <c r="F45" s="1255"/>
      <c r="G45" s="1255"/>
      <c r="H45" s="1255"/>
      <c r="I45" s="1258"/>
      <c r="J45" s="1255"/>
      <c r="K45" s="1261"/>
      <c r="L45" s="729"/>
      <c r="M45" s="1248"/>
      <c r="N45" s="1264"/>
      <c r="O45" s="1246"/>
      <c r="P45" s="1255"/>
      <c r="Q45" s="1255"/>
      <c r="R45" s="1255"/>
      <c r="S45" s="1258"/>
      <c r="T45" s="1255"/>
      <c r="U45" s="1252"/>
    </row>
    <row r="46" spans="1:21" ht="15.75">
      <c r="A46" s="1243"/>
      <c r="B46" s="732" t="s">
        <v>687</v>
      </c>
      <c r="C46" s="539" t="s">
        <v>522</v>
      </c>
      <c r="D46" s="540"/>
      <c r="E46" s="540"/>
      <c r="F46" s="540"/>
      <c r="G46" s="540"/>
      <c r="H46" s="540"/>
      <c r="I46" s="540"/>
      <c r="J46" s="540"/>
      <c r="K46" s="540"/>
      <c r="L46" s="730"/>
      <c r="M46" s="1249"/>
      <c r="N46" s="733" t="s">
        <v>687</v>
      </c>
      <c r="O46" s="539" t="s">
        <v>522</v>
      </c>
      <c r="P46" s="540"/>
      <c r="Q46" s="540"/>
      <c r="R46" s="540"/>
      <c r="S46" s="540"/>
      <c r="T46" s="540"/>
      <c r="U46" s="540"/>
    </row>
    <row r="47" spans="1:21" s="965" customFormat="1">
      <c r="A47" s="738">
        <v>2010</v>
      </c>
      <c r="B47" s="1023">
        <v>12372.805</v>
      </c>
      <c r="C47" s="826">
        <v>6.1962868276923917</v>
      </c>
      <c r="D47" s="826">
        <v>1.3038500209430171</v>
      </c>
      <c r="E47" s="826">
        <v>0.76711735563822248</v>
      </c>
      <c r="F47" s="826">
        <v>0.30556784233809925</v>
      </c>
      <c r="G47" s="826">
        <v>0.23116482296669544</v>
      </c>
      <c r="H47" s="826">
        <v>4.892436806749374</v>
      </c>
      <c r="I47" s="826">
        <v>0.79414261098544969</v>
      </c>
      <c r="J47" s="826">
        <v>2.1232156009274497</v>
      </c>
      <c r="K47" s="826">
        <v>1.9750785948364751</v>
      </c>
      <c r="L47" s="699"/>
      <c r="M47" s="738">
        <v>2010</v>
      </c>
      <c r="N47" s="699">
        <v>12372.805</v>
      </c>
      <c r="O47" s="826">
        <v>6.1962868276923917</v>
      </c>
      <c r="P47" s="826">
        <v>2.1232156009274497</v>
      </c>
      <c r="Q47" s="826">
        <v>1.3155246587624264E-2</v>
      </c>
      <c r="R47" s="826">
        <v>2.0725981284555246</v>
      </c>
      <c r="S47" s="826">
        <v>3.6024352446919233E-2</v>
      </c>
      <c r="T47" s="826">
        <v>1.4378734373817147E-3</v>
      </c>
      <c r="U47" s="826">
        <v>0.32122331176758995</v>
      </c>
    </row>
    <row r="48" spans="1:21" ht="10.5" customHeight="1">
      <c r="A48" s="738">
        <v>2011</v>
      </c>
      <c r="B48" s="1023">
        <v>12413.388000000001</v>
      </c>
      <c r="C48" s="826">
        <v>6.0326827852978777</v>
      </c>
      <c r="D48" s="826">
        <v>1.2563985598369054</v>
      </c>
      <c r="E48" s="826">
        <v>0.76248509635015882</v>
      </c>
      <c r="F48" s="826">
        <v>0.24772756581706265</v>
      </c>
      <c r="G48" s="826">
        <v>0.24618589766968413</v>
      </c>
      <c r="H48" s="826">
        <v>4.7762842254609712</v>
      </c>
      <c r="I48" s="826">
        <v>0.79442181280290003</v>
      </c>
      <c r="J48" s="826">
        <v>2.1676663486638961</v>
      </c>
      <c r="K48" s="826">
        <v>1.8141960639941754</v>
      </c>
      <c r="L48" s="699"/>
      <c r="M48" s="738">
        <v>2011</v>
      </c>
      <c r="N48" s="699">
        <v>12413.388000000001</v>
      </c>
      <c r="O48" s="826">
        <v>6.0326827852978777</v>
      </c>
      <c r="P48" s="826">
        <v>2.1676663486638961</v>
      </c>
      <c r="Q48" s="826">
        <v>1.3571047218219143E-2</v>
      </c>
      <c r="R48" s="826">
        <v>2.1162278844670013</v>
      </c>
      <c r="S48" s="826">
        <v>3.6915062787923759E-2</v>
      </c>
      <c r="T48" s="826">
        <v>9.5235419075222064E-4</v>
      </c>
      <c r="U48" s="826">
        <v>0.31849080098803673</v>
      </c>
    </row>
    <row r="49" spans="1:21" s="735" customFormat="1" ht="15.75" customHeight="1">
      <c r="A49" s="738">
        <v>2012</v>
      </c>
      <c r="B49" s="1023">
        <v>12481.472</v>
      </c>
      <c r="C49" s="826">
        <v>6.0011010743597746</v>
      </c>
      <c r="D49" s="826">
        <v>1.244003971570492</v>
      </c>
      <c r="E49" s="826">
        <v>0.78771613590165168</v>
      </c>
      <c r="F49" s="826">
        <v>0.2386206373213913</v>
      </c>
      <c r="G49" s="826">
        <v>0.2176671983474491</v>
      </c>
      <c r="H49" s="826">
        <v>4.7570971027892828</v>
      </c>
      <c r="I49" s="826">
        <v>0.80412168010528784</v>
      </c>
      <c r="J49" s="826">
        <v>2.1187650228212762</v>
      </c>
      <c r="K49" s="826">
        <v>1.8342103998627184</v>
      </c>
      <c r="L49" s="699"/>
      <c r="M49" s="738">
        <v>2012</v>
      </c>
      <c r="N49" s="699">
        <v>12481.472</v>
      </c>
      <c r="O49" s="826">
        <v>6.0011010743597746</v>
      </c>
      <c r="P49" s="826">
        <v>2.1187650228212762</v>
      </c>
      <c r="Q49" s="826">
        <v>1.3747798190237555E-2</v>
      </c>
      <c r="R49" s="826">
        <v>2.0723618142568672</v>
      </c>
      <c r="S49" s="826">
        <v>3.1944317364331912E-2</v>
      </c>
      <c r="T49" s="826">
        <v>7.1109300983987348E-4</v>
      </c>
      <c r="U49" s="826">
        <v>0.31103150257746831</v>
      </c>
    </row>
    <row r="50" spans="1:21" s="735" customFormat="1" ht="15.75" customHeight="1">
      <c r="A50" s="738">
        <v>2013</v>
      </c>
      <c r="B50" s="1023">
        <v>12561.907999999999</v>
      </c>
      <c r="C50" s="826">
        <v>6.0120833806473213</v>
      </c>
      <c r="D50" s="826">
        <v>1.203199300941612</v>
      </c>
      <c r="E50" s="826">
        <v>0.68415483621608497</v>
      </c>
      <c r="F50" s="826">
        <v>0.26045470120958314</v>
      </c>
      <c r="G50" s="826">
        <v>0.25858976351594393</v>
      </c>
      <c r="H50" s="826">
        <v>4.8088840797057104</v>
      </c>
      <c r="I50" s="826">
        <v>0.78513216964919341</v>
      </c>
      <c r="J50" s="826">
        <v>2.1443339854489953</v>
      </c>
      <c r="K50" s="826">
        <v>1.8794179246075202</v>
      </c>
      <c r="L50" s="699"/>
      <c r="M50" s="738">
        <v>2013</v>
      </c>
      <c r="N50" s="699">
        <v>12561.907999999999</v>
      </c>
      <c r="O50" s="826">
        <v>6.0120833806473213</v>
      </c>
      <c r="P50" s="826">
        <v>2.1443339854489953</v>
      </c>
      <c r="Q50" s="826">
        <v>1.3247349343969919E-2</v>
      </c>
      <c r="R50" s="826">
        <v>2.1038884172388346</v>
      </c>
      <c r="S50" s="826">
        <v>2.6488539437049728E-2</v>
      </c>
      <c r="T50" s="826">
        <v>7.096794291412456E-4</v>
      </c>
      <c r="U50" s="826">
        <v>0.29638757099500496</v>
      </c>
    </row>
    <row r="51" spans="1:21" ht="15.75" customHeight="1">
      <c r="A51" s="738">
        <v>2014</v>
      </c>
      <c r="B51" s="1023">
        <v>12647.906000000001</v>
      </c>
      <c r="C51" s="826">
        <v>5.6288958874351946</v>
      </c>
      <c r="D51" s="826">
        <v>1.046191926066808</v>
      </c>
      <c r="E51" s="826">
        <v>0.57562679266367345</v>
      </c>
      <c r="F51" s="826">
        <v>0.22370980634980672</v>
      </c>
      <c r="G51" s="826">
        <v>0.24685532705332791</v>
      </c>
      <c r="H51" s="826">
        <v>4.582703961368388</v>
      </c>
      <c r="I51" s="826">
        <v>0.76486138155473138</v>
      </c>
      <c r="J51" s="826">
        <v>2.1669522882233694</v>
      </c>
      <c r="K51" s="826">
        <v>1.650890291590287</v>
      </c>
      <c r="L51" s="699"/>
      <c r="M51" s="738">
        <v>2014</v>
      </c>
      <c r="N51" s="699">
        <v>12647.906000000001</v>
      </c>
      <c r="O51" s="826">
        <v>5.6288958874351946</v>
      </c>
      <c r="P51" s="826">
        <v>2.1669522882233694</v>
      </c>
      <c r="Q51" s="826">
        <v>1.3912646396433933E-2</v>
      </c>
      <c r="R51" s="826">
        <v>2.1244116665778408</v>
      </c>
      <c r="S51" s="826">
        <v>2.7920552550971128E-2</v>
      </c>
      <c r="T51" s="826">
        <v>7.074226981237593E-4</v>
      </c>
      <c r="U51" s="826">
        <v>0.28525639250512885</v>
      </c>
    </row>
    <row r="52" spans="1:21">
      <c r="A52" s="738">
        <v>2015</v>
      </c>
      <c r="B52" s="1023">
        <v>12767.540999999999</v>
      </c>
      <c r="C52" s="826">
        <v>5.6580431690690594</v>
      </c>
      <c r="D52" s="826">
        <v>1.1166731963715968</v>
      </c>
      <c r="E52" s="826">
        <v>0.61858079629694207</v>
      </c>
      <c r="F52" s="826">
        <v>0.23834081466221207</v>
      </c>
      <c r="G52" s="826">
        <v>0.25975158541244281</v>
      </c>
      <c r="H52" s="826">
        <v>4.5413699726974626</v>
      </c>
      <c r="I52" s="826">
        <v>0.74229176529201568</v>
      </c>
      <c r="J52" s="826">
        <v>2.1587638565015919</v>
      </c>
      <c r="K52" s="826">
        <v>1.640314350903856</v>
      </c>
      <c r="L52" s="699"/>
      <c r="M52" s="738">
        <v>2015</v>
      </c>
      <c r="N52" s="699">
        <v>12767.540999999999</v>
      </c>
      <c r="O52" s="826">
        <v>5.6580431690690594</v>
      </c>
      <c r="P52" s="826">
        <v>2.1587638565015919</v>
      </c>
      <c r="Q52" s="826">
        <v>1.4218835572933882E-2</v>
      </c>
      <c r="R52" s="826">
        <v>2.1075733673425856</v>
      </c>
      <c r="S52" s="826">
        <v>3.6272366590681858E-2</v>
      </c>
      <c r="T52" s="826">
        <v>6.9928699539019076E-4</v>
      </c>
      <c r="U52" s="826">
        <v>0.37000598526449879</v>
      </c>
    </row>
    <row r="53" spans="1:21" ht="15.75" customHeight="1">
      <c r="A53" s="738">
        <v>2016</v>
      </c>
      <c r="B53" s="1023">
        <v>12887.133</v>
      </c>
      <c r="C53" s="826">
        <v>5.7162677873502306</v>
      </c>
      <c r="D53" s="826">
        <v>1.1029415307370354</v>
      </c>
      <c r="E53" s="826">
        <v>0.59166896926550161</v>
      </c>
      <c r="F53" s="826">
        <v>5.1348961895674082E-2</v>
      </c>
      <c r="G53" s="826">
        <v>0.26752770946571802</v>
      </c>
      <c r="H53" s="826">
        <v>4.6133262566131963</v>
      </c>
      <c r="I53" s="826">
        <v>0.76443484131016837</v>
      </c>
      <c r="J53" s="826">
        <v>2.1748201232916151</v>
      </c>
      <c r="K53" s="826">
        <v>1.6740712920114134</v>
      </c>
      <c r="L53" s="699"/>
      <c r="M53" s="738">
        <v>2016</v>
      </c>
      <c r="N53" s="699">
        <v>12887.133</v>
      </c>
      <c r="O53" s="826">
        <v>5.7162677873502306</v>
      </c>
      <c r="P53" s="826">
        <v>2.1748201232916151</v>
      </c>
      <c r="Q53" s="826">
        <v>1.3864849812769088E-2</v>
      </c>
      <c r="R53" s="826">
        <v>2.1260670384416445</v>
      </c>
      <c r="S53" s="826">
        <v>3.4194992546563274E-2</v>
      </c>
      <c r="T53" s="826">
        <v>6.9324249063845462E-4</v>
      </c>
      <c r="U53" s="826">
        <v>0.39440414977989646</v>
      </c>
    </row>
    <row r="54" spans="1:21" ht="15.75" customHeight="1">
      <c r="A54" s="791">
        <v>2017</v>
      </c>
      <c r="B54" s="1023">
        <v>12963.977999999999</v>
      </c>
      <c r="C54" s="826">
        <v>5.6663110204311096</v>
      </c>
      <c r="D54" s="826">
        <v>1.0400755678630198</v>
      </c>
      <c r="E54" s="826">
        <v>0.58783509315546079</v>
      </c>
      <c r="F54" s="826">
        <v>0.24070450477847197</v>
      </c>
      <c r="G54" s="826">
        <v>0.21153596992908721</v>
      </c>
      <c r="H54" s="826">
        <v>4.6262354525680882</v>
      </c>
      <c r="I54" s="826">
        <v>0.77758035221940036</v>
      </c>
      <c r="J54" s="826">
        <v>2.1912468062221451</v>
      </c>
      <c r="K54" s="826">
        <v>1.6574082941265436</v>
      </c>
      <c r="L54" s="781"/>
      <c r="M54" s="791">
        <v>2017</v>
      </c>
      <c r="N54" s="834">
        <v>12963.977999999999</v>
      </c>
      <c r="O54" s="826">
        <v>5.6663110204311096</v>
      </c>
      <c r="P54" s="826">
        <v>2.1912468062221451</v>
      </c>
      <c r="Q54" s="826">
        <v>1.4004643170256402E-2</v>
      </c>
      <c r="R54" s="826">
        <v>2.1467927120532222</v>
      </c>
      <c r="S54" s="826">
        <v>2.9760698055866459E-2</v>
      </c>
      <c r="T54" s="826">
        <v>6.8875294279949521E-4</v>
      </c>
      <c r="U54" s="826">
        <v>0.39603214496380068</v>
      </c>
    </row>
    <row r="55" spans="1:21">
      <c r="A55" s="791">
        <v>2018</v>
      </c>
      <c r="B55" s="1023">
        <v>13036.963</v>
      </c>
      <c r="C55" s="826">
        <v>5.5414561718343638</v>
      </c>
      <c r="D55" s="826">
        <v>1.0161140663221031</v>
      </c>
      <c r="E55" s="826">
        <v>0.43779079737643195</v>
      </c>
      <c r="F55" s="826">
        <v>0.24572623479634673</v>
      </c>
      <c r="G55" s="826">
        <v>0.33259703414932451</v>
      </c>
      <c r="H55" s="826">
        <v>4.5253421055122605</v>
      </c>
      <c r="I55" s="826">
        <v>0.80635619669869962</v>
      </c>
      <c r="J55" s="826">
        <v>2.1106903262560608</v>
      </c>
      <c r="K55" s="826">
        <v>1.6082955825575003</v>
      </c>
      <c r="L55" s="996"/>
      <c r="M55" s="791">
        <v>2018</v>
      </c>
      <c r="N55" s="996">
        <v>13036.963</v>
      </c>
      <c r="O55" s="826">
        <v>5.5414561718343638</v>
      </c>
      <c r="P55" s="826">
        <v>2.1106903262560608</v>
      </c>
      <c r="Q55" s="826">
        <v>1.34018883369664E-2</v>
      </c>
      <c r="R55" s="826">
        <v>2.0672461401459028</v>
      </c>
      <c r="S55" s="826">
        <v>2.9195734668339114E-2</v>
      </c>
      <c r="T55" s="826">
        <v>8.4656310485286515E-4</v>
      </c>
      <c r="U55" s="826">
        <v>0.40601451900122387</v>
      </c>
    </row>
    <row r="56" spans="1:21">
      <c r="A56" s="61" t="s">
        <v>128</v>
      </c>
      <c r="B56" s="61"/>
      <c r="M56" s="61" t="s">
        <v>128</v>
      </c>
    </row>
    <row r="57" spans="1:21">
      <c r="A57" s="847" t="s">
        <v>607</v>
      </c>
      <c r="B57" s="61"/>
      <c r="C57" s="735"/>
      <c r="D57" s="735"/>
      <c r="E57" s="735"/>
      <c r="F57" s="735"/>
      <c r="G57" s="735"/>
      <c r="H57" s="735"/>
      <c r="I57" s="735"/>
      <c r="J57" s="735"/>
      <c r="K57" s="735"/>
      <c r="M57" s="845" t="s">
        <v>607</v>
      </c>
      <c r="O57" s="735"/>
      <c r="P57" s="735"/>
      <c r="Q57" s="735"/>
      <c r="R57" s="735"/>
      <c r="S57" s="735"/>
      <c r="T57" s="735"/>
      <c r="U57" s="735"/>
    </row>
    <row r="58" spans="1:21">
      <c r="A58" s="846" t="s">
        <v>556</v>
      </c>
      <c r="B58" s="61"/>
      <c r="C58" s="735"/>
      <c r="D58" s="735"/>
      <c r="E58" s="735"/>
      <c r="F58" s="735"/>
      <c r="G58" s="735"/>
      <c r="H58" s="735"/>
      <c r="I58" s="735"/>
      <c r="J58" s="735"/>
      <c r="K58" s="735"/>
      <c r="M58" s="844"/>
      <c r="O58" s="735"/>
      <c r="P58" s="735"/>
      <c r="Q58" s="735"/>
      <c r="R58" s="735"/>
      <c r="S58" s="735"/>
      <c r="T58" s="735"/>
      <c r="U58" s="735"/>
    </row>
    <row r="59" spans="1:21">
      <c r="A59" s="846" t="s">
        <v>557</v>
      </c>
      <c r="B59" s="643"/>
    </row>
    <row r="60" spans="1:21">
      <c r="A60" s="846" t="s">
        <v>558</v>
      </c>
      <c r="B60" s="643"/>
    </row>
    <row r="61" spans="1:21">
      <c r="A61" s="846"/>
      <c r="B61" s="643"/>
    </row>
  </sheetData>
  <mergeCells count="40">
    <mergeCell ref="A3:A8"/>
    <mergeCell ref="C3:C7"/>
    <mergeCell ref="M3:M8"/>
    <mergeCell ref="O3:O7"/>
    <mergeCell ref="B3:B7"/>
    <mergeCell ref="U3:U7"/>
    <mergeCell ref="D4:D7"/>
    <mergeCell ref="H4:H7"/>
    <mergeCell ref="P4:P7"/>
    <mergeCell ref="E5:E7"/>
    <mergeCell ref="F5:F7"/>
    <mergeCell ref="S5:S7"/>
    <mergeCell ref="T5:T7"/>
    <mergeCell ref="N3:N7"/>
    <mergeCell ref="R5:R7"/>
    <mergeCell ref="G5:G7"/>
    <mergeCell ref="I5:I7"/>
    <mergeCell ref="J5:J7"/>
    <mergeCell ref="K5:K7"/>
    <mergeCell ref="Q5:Q7"/>
    <mergeCell ref="A41:A46"/>
    <mergeCell ref="B41:B45"/>
    <mergeCell ref="C41:C45"/>
    <mergeCell ref="M41:M46"/>
    <mergeCell ref="N41:N45"/>
    <mergeCell ref="O41:O45"/>
    <mergeCell ref="U41:U45"/>
    <mergeCell ref="D42:D45"/>
    <mergeCell ref="H42:H45"/>
    <mergeCell ref="P42:P45"/>
    <mergeCell ref="E43:E45"/>
    <mergeCell ref="F43:F45"/>
    <mergeCell ref="G43:G45"/>
    <mergeCell ref="I43:I45"/>
    <mergeCell ref="J43:J45"/>
    <mergeCell ref="K43:K45"/>
    <mergeCell ref="Q43:Q45"/>
    <mergeCell ref="R43:R45"/>
    <mergeCell ref="S43:S45"/>
    <mergeCell ref="T43:T45"/>
  </mergeCells>
  <conditionalFormatting sqref="A10 L9:L28 O9:U28 O47:U55 N47:N53 A47:M55">
    <cfRule type="cellIs" dxfId="296" priority="32" stopIfTrue="1" operator="equal">
      <formula>0</formula>
    </cfRule>
  </conditionalFormatting>
  <conditionalFormatting sqref="A9">
    <cfRule type="cellIs" dxfId="295" priority="31" stopIfTrue="1" operator="equal">
      <formula>0</formula>
    </cfRule>
  </conditionalFormatting>
  <conditionalFormatting sqref="A11">
    <cfRule type="cellIs" dxfId="294" priority="30" stopIfTrue="1" operator="equal">
      <formula>0</formula>
    </cfRule>
  </conditionalFormatting>
  <conditionalFormatting sqref="A12">
    <cfRule type="cellIs" dxfId="293" priority="29" stopIfTrue="1" operator="equal">
      <formula>0</formula>
    </cfRule>
  </conditionalFormatting>
  <conditionalFormatting sqref="A13">
    <cfRule type="cellIs" dxfId="292" priority="28" stopIfTrue="1" operator="equal">
      <formula>0</formula>
    </cfRule>
  </conditionalFormatting>
  <conditionalFormatting sqref="A14:A28">
    <cfRule type="cellIs" dxfId="291" priority="27" stopIfTrue="1" operator="equal">
      <formula>0</formula>
    </cfRule>
  </conditionalFormatting>
  <conditionalFormatting sqref="C9:K28">
    <cfRule type="cellIs" dxfId="290" priority="26" stopIfTrue="1" operator="equal">
      <formula>0</formula>
    </cfRule>
  </conditionalFormatting>
  <conditionalFormatting sqref="M10">
    <cfRule type="cellIs" dxfId="289" priority="20" stopIfTrue="1" operator="equal">
      <formula>0</formula>
    </cfRule>
  </conditionalFormatting>
  <conditionalFormatting sqref="M9">
    <cfRule type="cellIs" dxfId="288" priority="19" stopIfTrue="1" operator="equal">
      <formula>0</formula>
    </cfRule>
  </conditionalFormatting>
  <conditionalFormatting sqref="M11">
    <cfRule type="cellIs" dxfId="287" priority="18" stopIfTrue="1" operator="equal">
      <formula>0</formula>
    </cfRule>
  </conditionalFormatting>
  <conditionalFormatting sqref="M12">
    <cfRule type="cellIs" dxfId="286" priority="17" stopIfTrue="1" operator="equal">
      <formula>0</formula>
    </cfRule>
  </conditionalFormatting>
  <conditionalFormatting sqref="M13">
    <cfRule type="cellIs" dxfId="285" priority="16" stopIfTrue="1" operator="equal">
      <formula>0</formula>
    </cfRule>
  </conditionalFormatting>
  <conditionalFormatting sqref="M14:M28">
    <cfRule type="cellIs" dxfId="284" priority="15" stopIfTrue="1" operator="equal">
      <formula>0</formula>
    </cfRule>
  </conditionalFormatting>
  <conditionalFormatting sqref="A56:B60">
    <cfRule type="cellIs" dxfId="283" priority="14" stopIfTrue="1" operator="equal">
      <formula>0</formula>
    </cfRule>
  </conditionalFormatting>
  <conditionalFormatting sqref="A61:B61">
    <cfRule type="cellIs" dxfId="282" priority="13" stopIfTrue="1" operator="equal">
      <formula>0</formula>
    </cfRule>
  </conditionalFormatting>
  <conditionalFormatting sqref="N9">
    <cfRule type="cellIs" dxfId="281" priority="10" stopIfTrue="1" operator="equal">
      <formula>0</formula>
    </cfRule>
  </conditionalFormatting>
  <conditionalFormatting sqref="N10:N28">
    <cfRule type="cellIs" dxfId="280" priority="9" stopIfTrue="1" operator="equal">
      <formula>0</formula>
    </cfRule>
  </conditionalFormatting>
  <conditionalFormatting sqref="M56:M58">
    <cfRule type="cellIs" dxfId="279" priority="8" stopIfTrue="1" operator="equal">
      <formula>0</formula>
    </cfRule>
  </conditionalFormatting>
  <conditionalFormatting sqref="N54:N55">
    <cfRule type="cellIs" dxfId="278" priority="6" stopIfTrue="1" operator="equal">
      <formula>0</formula>
    </cfRule>
  </conditionalFormatting>
  <conditionalFormatting sqref="B9:B28">
    <cfRule type="cellIs" dxfId="277" priority="4" stopIfTrue="1" operator="equal">
      <formula>0</formula>
    </cfRule>
  </conditionalFormatting>
  <conditionalFormatting sqref="A29:B37">
    <cfRule type="cellIs" dxfId="276" priority="3" stopIfTrue="1" operator="equal">
      <formula>0</formula>
    </cfRule>
  </conditionalFormatting>
  <conditionalFormatting sqref="A38:B38">
    <cfRule type="cellIs" dxfId="275" priority="2" stopIfTrue="1" operator="equal">
      <formula>0</formula>
    </cfRule>
  </conditionalFormatting>
  <conditionalFormatting sqref="M29:M31">
    <cfRule type="cellIs" dxfId="274" priority="1" stopIfTrue="1" operator="equal">
      <formula>0</formula>
    </cfRule>
  </conditionalFormatting>
  <pageMargins left="0.78740157480314965" right="0.78740157480314965" top="0.78740157480314965" bottom="0.78740157480314965" header="0.51181102362204722" footer="0.51181102362204722"/>
  <pageSetup paperSize="9" scale="85" orientation="landscape" r:id="rId1"/>
  <headerFooter alignWithMargins="0">
    <oddFooter>&amp;LStand: 04.02.2021&amp;CBayerisches Landesamt für Statistik - Energiebilanz 2018&amp;R&amp;P von &amp;N</oddFooter>
  </headerFooter>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4">
    <tabColor theme="5" tint="0.39997558519241921"/>
  </sheetPr>
  <dimension ref="A1:O54"/>
  <sheetViews>
    <sheetView view="pageBreakPreview" zoomScaleNormal="70" zoomScaleSheetLayoutView="100" workbookViewId="0"/>
  </sheetViews>
  <sheetFormatPr baseColWidth="10" defaultColWidth="11.42578125" defaultRowHeight="15.75" customHeight="1"/>
  <cols>
    <col min="1" max="1" width="45.7109375" style="380" customWidth="1"/>
    <col min="2" max="5" width="20" style="380" customWidth="1"/>
    <col min="6" max="6" width="2.85546875" style="380" customWidth="1"/>
    <col min="7" max="13" width="11.42578125" style="380"/>
    <col min="14" max="14" width="15.42578125" style="380" bestFit="1" customWidth="1"/>
    <col min="15" max="16384" width="11.42578125" style="380"/>
  </cols>
  <sheetData>
    <row r="1" spans="1:15" ht="15.75" customHeight="1">
      <c r="A1" s="417" t="s">
        <v>602</v>
      </c>
      <c r="B1" s="418"/>
      <c r="C1" s="418"/>
      <c r="D1" s="618"/>
      <c r="E1" s="418"/>
      <c r="H1" s="993"/>
      <c r="I1" s="993"/>
      <c r="J1" s="993"/>
    </row>
    <row r="2" spans="1:15" ht="15.75" customHeight="1">
      <c r="A2" s="419"/>
      <c r="B2" s="420"/>
      <c r="C2" s="420"/>
      <c r="D2" s="420"/>
      <c r="E2" s="421"/>
      <c r="H2" s="993"/>
      <c r="I2" s="993"/>
      <c r="J2" s="993"/>
    </row>
    <row r="3" spans="1:15" ht="31.5" customHeight="1">
      <c r="A3" s="472"/>
      <c r="B3" s="450">
        <v>2016</v>
      </c>
      <c r="C3" s="394">
        <v>2017</v>
      </c>
      <c r="D3" s="318">
        <v>2018</v>
      </c>
      <c r="E3" s="213" t="s">
        <v>604</v>
      </c>
      <c r="F3" s="422"/>
    </row>
    <row r="4" spans="1:15" ht="15.75" customHeight="1">
      <c r="A4" s="473"/>
      <c r="B4" s="260" t="s">
        <v>79</v>
      </c>
      <c r="C4" s="213"/>
      <c r="D4" s="261"/>
      <c r="E4" s="271" t="s">
        <v>5</v>
      </c>
      <c r="F4" s="422"/>
    </row>
    <row r="5" spans="1:15" ht="15.75" customHeight="1">
      <c r="A5" s="346" t="s">
        <v>78</v>
      </c>
      <c r="B5" s="586"/>
      <c r="C5" s="256"/>
      <c r="D5" s="257"/>
      <c r="E5" s="257"/>
      <c r="F5" s="422"/>
    </row>
    <row r="6" spans="1:15" ht="15.75" customHeight="1">
      <c r="A6" s="311" t="s">
        <v>77</v>
      </c>
      <c r="B6" s="1005">
        <v>81527.451031264718</v>
      </c>
      <c r="C6" s="267">
        <v>84781.68172894459</v>
      </c>
      <c r="D6" s="1005">
        <v>73796.176722560267</v>
      </c>
      <c r="E6" s="635">
        <v>-12.957403984396143</v>
      </c>
      <c r="F6" s="423"/>
      <c r="G6" s="424"/>
      <c r="K6" s="1044"/>
      <c r="L6" s="63"/>
      <c r="N6" s="1047"/>
      <c r="O6" s="617"/>
    </row>
    <row r="7" spans="1:15" ht="15.75" customHeight="1">
      <c r="A7" s="587" t="s">
        <v>224</v>
      </c>
      <c r="B7" s="996">
        <v>4005.5675199999996</v>
      </c>
      <c r="C7" s="642">
        <v>3818.98369</v>
      </c>
      <c r="D7" s="1023">
        <v>2788.45</v>
      </c>
      <c r="E7" s="634">
        <v>-26.984500947161681</v>
      </c>
      <c r="F7" s="423"/>
      <c r="L7" s="614"/>
      <c r="N7" s="617"/>
      <c r="O7" s="617"/>
    </row>
    <row r="8" spans="1:15" ht="15.75" customHeight="1">
      <c r="A8" s="587" t="s">
        <v>305</v>
      </c>
      <c r="B8" s="996">
        <v>3801.7372999999998</v>
      </c>
      <c r="C8" s="642">
        <v>3509.1480000000001</v>
      </c>
      <c r="D8" s="1023">
        <v>2563.6120000000001</v>
      </c>
      <c r="E8" s="634">
        <v>-26.944888046899134</v>
      </c>
      <c r="F8" s="423"/>
      <c r="L8" s="614"/>
      <c r="N8" s="617"/>
      <c r="O8" s="617"/>
    </row>
    <row r="9" spans="1:15" ht="15.75" customHeight="1">
      <c r="A9" s="587" t="s">
        <v>306</v>
      </c>
      <c r="B9" s="996">
        <v>203.83022</v>
      </c>
      <c r="C9" s="642">
        <v>309.83569</v>
      </c>
      <c r="D9" s="1023">
        <v>224.83799999999999</v>
      </c>
      <c r="E9" s="634">
        <v>-27.433150131929608</v>
      </c>
      <c r="F9" s="423"/>
      <c r="L9" s="614"/>
      <c r="N9" s="617"/>
      <c r="O9" s="617"/>
    </row>
    <row r="10" spans="1:15" ht="15.75" customHeight="1">
      <c r="A10" s="587" t="s">
        <v>460</v>
      </c>
      <c r="B10" s="996">
        <v>266.6374101862811</v>
      </c>
      <c r="C10" s="642">
        <v>229.04347434676896</v>
      </c>
      <c r="D10" s="1023">
        <v>204.39590851193691</v>
      </c>
      <c r="E10" s="634">
        <v>-10.761086254531724</v>
      </c>
      <c r="F10" s="423"/>
      <c r="L10" s="614"/>
      <c r="N10" s="617"/>
      <c r="O10" s="617"/>
    </row>
    <row r="11" spans="1:15" ht="15.75" customHeight="1">
      <c r="A11" s="587" t="s">
        <v>305</v>
      </c>
      <c r="B11" s="996">
        <v>245.41560018628113</v>
      </c>
      <c r="C11" s="642">
        <v>204.17565434676897</v>
      </c>
      <c r="D11" s="1023">
        <v>155.63590851193692</v>
      </c>
      <c r="E11" s="634">
        <v>-23.773522847338523</v>
      </c>
      <c r="F11" s="423"/>
      <c r="L11" s="614"/>
      <c r="N11" s="617"/>
      <c r="O11" s="617"/>
    </row>
    <row r="12" spans="1:15" ht="15.75" customHeight="1">
      <c r="A12" s="587" t="s">
        <v>306</v>
      </c>
      <c r="B12" s="996">
        <v>21.221809999999998</v>
      </c>
      <c r="C12" s="642">
        <v>24.867820000000002</v>
      </c>
      <c r="D12" s="1023">
        <v>48.76</v>
      </c>
      <c r="E12" s="634">
        <v>96.076696710849589</v>
      </c>
      <c r="F12" s="423"/>
      <c r="L12" s="614"/>
      <c r="N12" s="617"/>
      <c r="O12" s="617"/>
    </row>
    <row r="13" spans="1:15" ht="15.75" customHeight="1">
      <c r="A13" s="587" t="s">
        <v>304</v>
      </c>
      <c r="B13" s="996">
        <v>9325.5809935393409</v>
      </c>
      <c r="C13" s="642">
        <v>10993.270872588611</v>
      </c>
      <c r="D13" s="1023">
        <v>10448.077578669261</v>
      </c>
      <c r="E13" s="634">
        <v>-4.9593364908234294</v>
      </c>
      <c r="F13" s="423"/>
      <c r="L13" s="614"/>
      <c r="N13" s="617"/>
      <c r="O13" s="617"/>
    </row>
    <row r="14" spans="1:15" ht="15.75" customHeight="1">
      <c r="A14" s="587" t="s">
        <v>305</v>
      </c>
      <c r="B14" s="996">
        <v>5829.8497235393406</v>
      </c>
      <c r="C14" s="642">
        <v>7251.2055225886106</v>
      </c>
      <c r="D14" s="1023">
        <v>6594.706578669261</v>
      </c>
      <c r="E14" s="634">
        <v>-9.053652415095053</v>
      </c>
      <c r="F14" s="423"/>
      <c r="L14" s="614"/>
      <c r="N14" s="617"/>
      <c r="O14" s="617"/>
    </row>
    <row r="15" spans="1:15" ht="15.75" customHeight="1">
      <c r="A15" s="587" t="s">
        <v>306</v>
      </c>
      <c r="B15" s="996">
        <v>3495.7312700000002</v>
      </c>
      <c r="C15" s="642">
        <v>3742.0653500000003</v>
      </c>
      <c r="D15" s="1023">
        <v>3853.3710000000001</v>
      </c>
      <c r="E15" s="634">
        <v>2.9744443132186289</v>
      </c>
      <c r="F15" s="423"/>
      <c r="L15" s="614"/>
      <c r="N15" s="617"/>
      <c r="O15" s="617"/>
    </row>
    <row r="16" spans="1:15" ht="15.75" customHeight="1">
      <c r="A16" s="587" t="s">
        <v>225</v>
      </c>
      <c r="B16" s="996">
        <v>31402.97</v>
      </c>
      <c r="C16" s="642">
        <v>31143.044000000002</v>
      </c>
      <c r="D16" s="1023">
        <v>22489.359</v>
      </c>
      <c r="E16" s="634">
        <v>-27.786895205234273</v>
      </c>
      <c r="F16" s="423"/>
      <c r="L16" s="614"/>
      <c r="N16" s="617"/>
      <c r="O16" s="617"/>
    </row>
    <row r="17" spans="1:15" ht="15.75" customHeight="1">
      <c r="A17" s="587" t="s">
        <v>483</v>
      </c>
      <c r="B17" s="996">
        <v>35296.677382539099</v>
      </c>
      <c r="C17" s="642">
        <v>37411.426257009196</v>
      </c>
      <c r="D17" s="1023">
        <v>36616.192674624079</v>
      </c>
      <c r="E17" s="634">
        <v>-2.125643585256594</v>
      </c>
      <c r="F17" s="423"/>
      <c r="L17" s="614"/>
      <c r="N17" s="617"/>
      <c r="O17" s="617"/>
    </row>
    <row r="18" spans="1:15" ht="15.75" customHeight="1">
      <c r="A18" s="587" t="s">
        <v>305</v>
      </c>
      <c r="B18" s="996">
        <v>34471.950132539096</v>
      </c>
      <c r="C18" s="642">
        <v>36685.760627009193</v>
      </c>
      <c r="D18" s="1023">
        <v>35890.767674624076</v>
      </c>
      <c r="E18" s="634">
        <v>-2.1670341265864841</v>
      </c>
      <c r="F18" s="423"/>
      <c r="L18" s="614"/>
      <c r="N18" s="617"/>
      <c r="O18" s="617"/>
    </row>
    <row r="19" spans="1:15" ht="15.75" customHeight="1">
      <c r="A19" s="587" t="s">
        <v>306</v>
      </c>
      <c r="B19" s="996">
        <v>824.72725000000003</v>
      </c>
      <c r="C19" s="642">
        <v>725.66563000000008</v>
      </c>
      <c r="D19" s="1023">
        <v>725.42499999999995</v>
      </c>
      <c r="E19" s="634">
        <v>-3.3159900380030922E-2</v>
      </c>
      <c r="F19" s="423"/>
      <c r="L19" s="614"/>
      <c r="N19" s="617"/>
      <c r="O19" s="617"/>
    </row>
    <row r="20" spans="1:15" ht="15.75" customHeight="1">
      <c r="A20" s="587" t="s">
        <v>226</v>
      </c>
      <c r="B20" s="996">
        <v>1230.0177250000002</v>
      </c>
      <c r="C20" s="642">
        <v>1185.9134349999999</v>
      </c>
      <c r="D20" s="1023">
        <v>1249.701560754984</v>
      </c>
      <c r="E20" s="634">
        <v>5.3788180378430486</v>
      </c>
      <c r="F20" s="425"/>
      <c r="L20" s="614"/>
      <c r="N20" s="617"/>
      <c r="O20" s="617"/>
    </row>
    <row r="21" spans="1:15" ht="15.75" customHeight="1">
      <c r="A21" s="587" t="s">
        <v>305</v>
      </c>
      <c r="B21" s="996">
        <v>946.61088500000005</v>
      </c>
      <c r="C21" s="642">
        <v>941.89293500000008</v>
      </c>
      <c r="D21" s="1023">
        <v>977.64556075498399</v>
      </c>
      <c r="E21" s="634">
        <v>3.7958269381205105</v>
      </c>
      <c r="F21" s="425"/>
      <c r="L21" s="614"/>
      <c r="N21" s="617"/>
      <c r="O21" s="617"/>
    </row>
    <row r="22" spans="1:15" ht="15.75" customHeight="1">
      <c r="A22" s="587" t="s">
        <v>306</v>
      </c>
      <c r="B22" s="996">
        <v>283.40683999999999</v>
      </c>
      <c r="C22" s="642">
        <v>244.02049999999997</v>
      </c>
      <c r="D22" s="1023">
        <v>272.05599999999998</v>
      </c>
      <c r="E22" s="634">
        <v>11.488993752574075</v>
      </c>
      <c r="F22" s="425"/>
      <c r="L22" s="614"/>
      <c r="N22" s="617"/>
      <c r="O22" s="617"/>
    </row>
    <row r="23" spans="1:15" ht="15.75" customHeight="1">
      <c r="A23" s="61" t="s">
        <v>128</v>
      </c>
      <c r="B23" s="13"/>
      <c r="C23" s="13"/>
      <c r="D23" s="613"/>
      <c r="E23" s="613"/>
      <c r="F23" s="423"/>
      <c r="L23" s="614"/>
    </row>
    <row r="24" spans="1:15" ht="12.75" customHeight="1">
      <c r="A24" s="67" t="s">
        <v>303</v>
      </c>
      <c r="B24" s="258"/>
      <c r="C24" s="258"/>
      <c r="D24" s="52"/>
      <c r="E24" s="52"/>
      <c r="F24" s="423"/>
      <c r="L24" s="614"/>
    </row>
    <row r="25" spans="1:15" ht="15.75" customHeight="1">
      <c r="A25" s="67" t="s">
        <v>461</v>
      </c>
      <c r="B25" s="258"/>
      <c r="C25" s="258"/>
      <c r="D25" s="52"/>
      <c r="E25" s="52"/>
      <c r="F25" s="423"/>
      <c r="L25" s="614"/>
    </row>
    <row r="26" spans="1:15" ht="15.75" customHeight="1">
      <c r="A26" s="417" t="s">
        <v>602</v>
      </c>
      <c r="B26" s="406"/>
      <c r="C26" s="406"/>
      <c r="D26" s="406"/>
      <c r="E26" s="406"/>
      <c r="F26" s="423"/>
      <c r="L26" s="614"/>
    </row>
    <row r="27" spans="1:15" ht="15.75" customHeight="1">
      <c r="A27" s="420"/>
      <c r="B27" s="66"/>
      <c r="C27" s="66"/>
      <c r="D27" s="66"/>
      <c r="E27" s="421"/>
      <c r="F27" s="423"/>
      <c r="L27" s="614"/>
    </row>
    <row r="28" spans="1:15" ht="31.5" customHeight="1">
      <c r="A28" s="474"/>
      <c r="B28" s="577">
        <v>2016</v>
      </c>
      <c r="C28" s="548">
        <v>2017</v>
      </c>
      <c r="D28" s="549">
        <v>2018</v>
      </c>
      <c r="E28" s="546" t="s">
        <v>604</v>
      </c>
      <c r="F28" s="423"/>
      <c r="G28" s="422"/>
      <c r="L28" s="614"/>
    </row>
    <row r="29" spans="1:15" ht="15.75" customHeight="1">
      <c r="A29" s="473"/>
      <c r="B29" s="545" t="s">
        <v>79</v>
      </c>
      <c r="C29" s="546"/>
      <c r="D29" s="550"/>
      <c r="E29" s="551" t="s">
        <v>5</v>
      </c>
      <c r="F29" s="423"/>
      <c r="G29" s="422"/>
      <c r="L29" s="614"/>
    </row>
    <row r="30" spans="1:15" ht="15.75" customHeight="1">
      <c r="A30" s="346" t="s">
        <v>78</v>
      </c>
      <c r="B30" s="647"/>
      <c r="C30" s="552"/>
      <c r="D30" s="552"/>
      <c r="E30" s="552"/>
      <c r="F30" s="423"/>
      <c r="L30" s="614"/>
    </row>
    <row r="31" spans="1:15" ht="15.75" customHeight="1">
      <c r="A31" s="311" t="s">
        <v>77</v>
      </c>
      <c r="B31" s="1005">
        <v>81527.451031264718</v>
      </c>
      <c r="C31" s="267">
        <v>84781.68172894459</v>
      </c>
      <c r="D31" s="1005">
        <v>73796.176722560267</v>
      </c>
      <c r="E31" s="635">
        <v>-12.957403984396143</v>
      </c>
      <c r="F31" s="425"/>
      <c r="L31" s="614"/>
      <c r="N31" s="617"/>
      <c r="O31" s="617"/>
    </row>
    <row r="32" spans="1:15" ht="15.75" customHeight="1">
      <c r="A32" s="587" t="s">
        <v>76</v>
      </c>
      <c r="B32" s="996">
        <v>1994.261456491977</v>
      </c>
      <c r="C32" s="642">
        <v>-450.68802787089351</v>
      </c>
      <c r="D32" s="1023">
        <v>12779.444769447677</v>
      </c>
      <c r="E32" s="1162">
        <v>29.355412123591055</v>
      </c>
      <c r="F32" s="425"/>
      <c r="L32" s="614"/>
      <c r="N32" s="617"/>
      <c r="O32" s="617"/>
    </row>
    <row r="33" spans="1:15" ht="15.75" customHeight="1">
      <c r="A33" s="311" t="s">
        <v>309</v>
      </c>
      <c r="B33" s="1005">
        <v>83521.712487756697</v>
      </c>
      <c r="C33" s="267">
        <v>84330.99370107369</v>
      </c>
      <c r="D33" s="1005">
        <v>86575.621492007951</v>
      </c>
      <c r="E33" s="635">
        <v>2.6616878236852588</v>
      </c>
      <c r="F33" s="425"/>
      <c r="L33" s="614"/>
      <c r="N33" s="617"/>
      <c r="O33" s="617"/>
    </row>
    <row r="34" spans="1:15" ht="15.75" customHeight="1">
      <c r="A34" s="311"/>
      <c r="B34" s="1008"/>
      <c r="C34" s="616"/>
      <c r="D34" s="1008"/>
      <c r="E34" s="635"/>
      <c r="F34" s="425"/>
      <c r="L34" s="614"/>
    </row>
    <row r="35" spans="1:15" ht="15.75" customHeight="1">
      <c r="A35" s="648" t="s">
        <v>75</v>
      </c>
      <c r="B35" s="1004"/>
      <c r="C35" s="615"/>
      <c r="D35" s="1004"/>
      <c r="E35" s="615"/>
      <c r="F35" s="425"/>
      <c r="L35" s="614"/>
    </row>
    <row r="36" spans="1:15" ht="15.75" customHeight="1">
      <c r="A36" s="593" t="s">
        <v>69</v>
      </c>
      <c r="B36" s="1005">
        <v>77833.566442488896</v>
      </c>
      <c r="C36" s="267">
        <v>78414.1047682879</v>
      </c>
      <c r="D36" s="1005">
        <v>80322.253950000013</v>
      </c>
      <c r="E36" s="635">
        <v>2.4334259599732162</v>
      </c>
      <c r="F36" s="425"/>
      <c r="K36" s="1052"/>
      <c r="L36" s="614"/>
      <c r="O36" s="617"/>
    </row>
    <row r="37" spans="1:15" ht="15.75" customHeight="1">
      <c r="A37" s="587" t="s">
        <v>307</v>
      </c>
      <c r="B37" s="996">
        <v>35074.240691000006</v>
      </c>
      <c r="C37" s="642">
        <v>35232.738910999993</v>
      </c>
      <c r="D37" s="1023">
        <v>35839.764429999996</v>
      </c>
      <c r="E37" s="634">
        <v>1.7229018741159614</v>
      </c>
      <c r="F37" s="425"/>
      <c r="L37" s="614"/>
      <c r="N37" s="617"/>
      <c r="O37" s="617"/>
    </row>
    <row r="38" spans="1:15" s="636" customFormat="1" ht="15.75" customHeight="1">
      <c r="A38" s="587" t="s">
        <v>308</v>
      </c>
      <c r="B38" s="996">
        <v>2344.3108888888892</v>
      </c>
      <c r="C38" s="642">
        <v>2248.269888888889</v>
      </c>
      <c r="D38" s="1023">
        <v>2301.7598888888888</v>
      </c>
      <c r="E38" s="634">
        <v>2.3791627626358913</v>
      </c>
      <c r="F38" s="425"/>
      <c r="H38" s="380"/>
      <c r="I38" s="380"/>
      <c r="J38" s="380"/>
      <c r="L38" s="614"/>
      <c r="M38" s="1051"/>
      <c r="N38" s="1051"/>
    </row>
    <row r="39" spans="1:15" ht="15.75" customHeight="1">
      <c r="A39" s="679" t="s">
        <v>503</v>
      </c>
      <c r="B39" s="996">
        <v>40415.014862600001</v>
      </c>
      <c r="C39" s="667">
        <v>40933.095968399022</v>
      </c>
      <c r="D39" s="1023">
        <v>42180.729631111128</v>
      </c>
      <c r="E39" s="634">
        <v>3.0479826487478436</v>
      </c>
      <c r="F39" s="425"/>
      <c r="G39" s="636"/>
      <c r="H39" s="636"/>
      <c r="I39" s="636"/>
      <c r="J39" s="636"/>
      <c r="L39" s="614"/>
      <c r="M39" s="1051"/>
      <c r="N39" s="1051"/>
      <c r="O39" s="617"/>
    </row>
    <row r="40" spans="1:15" ht="15.75" customHeight="1">
      <c r="A40" s="680" t="s">
        <v>504</v>
      </c>
      <c r="B40" s="996">
        <v>19275.949000000001</v>
      </c>
      <c r="C40" s="642">
        <v>20616.190999999999</v>
      </c>
      <c r="D40" s="1023">
        <v>20040.555444444446</v>
      </c>
      <c r="E40" s="634">
        <v>-2.7921528062848897</v>
      </c>
      <c r="F40" s="425"/>
      <c r="L40" s="614"/>
      <c r="N40" s="617"/>
      <c r="O40" s="617"/>
    </row>
    <row r="41" spans="1:15" ht="15.75" customHeight="1">
      <c r="A41" s="679" t="s">
        <v>505</v>
      </c>
      <c r="B41" s="996">
        <v>21139.0658626</v>
      </c>
      <c r="C41" s="642">
        <v>20316.90496839902</v>
      </c>
      <c r="D41" s="1023">
        <v>22140.174186666682</v>
      </c>
      <c r="E41" s="634">
        <v>8.9741484793258657</v>
      </c>
      <c r="F41" s="425"/>
      <c r="L41" s="614"/>
      <c r="N41" s="617"/>
      <c r="O41" s="617"/>
    </row>
    <row r="42" spans="1:15" ht="15.75" customHeight="1">
      <c r="A42" s="611" t="s">
        <v>74</v>
      </c>
      <c r="B42" s="996">
        <v>1746.2703182678065</v>
      </c>
      <c r="C42" s="642">
        <v>1789.3431159998458</v>
      </c>
      <c r="D42" s="1023">
        <v>3033.6835519338547</v>
      </c>
      <c r="E42" s="634">
        <v>69.541745504673571</v>
      </c>
      <c r="F42" s="425"/>
      <c r="L42" s="614"/>
      <c r="N42" s="617"/>
      <c r="O42" s="617"/>
    </row>
    <row r="43" spans="1:15" ht="15.75" customHeight="1">
      <c r="A43" s="611" t="s">
        <v>73</v>
      </c>
      <c r="B43" s="996"/>
      <c r="C43" s="642"/>
      <c r="D43" s="1023"/>
      <c r="E43" s="634"/>
      <c r="F43" s="425"/>
      <c r="L43" s="614"/>
    </row>
    <row r="44" spans="1:15" ht="15.75" customHeight="1">
      <c r="A44" s="611" t="s">
        <v>478</v>
      </c>
      <c r="B44" s="996">
        <v>3531.875727000001</v>
      </c>
      <c r="C44" s="642">
        <v>3757.5458167859379</v>
      </c>
      <c r="D44" s="1023">
        <v>2827.5919400740813</v>
      </c>
      <c r="E44" s="634">
        <v>-24.748969727993998</v>
      </c>
      <c r="F44" s="425"/>
      <c r="L44" s="614"/>
    </row>
    <row r="45" spans="1:15" s="617" customFormat="1" ht="15.75" customHeight="1">
      <c r="A45" s="1037" t="s">
        <v>605</v>
      </c>
      <c r="B45" s="996">
        <v>410</v>
      </c>
      <c r="C45" s="642">
        <v>370</v>
      </c>
      <c r="D45" s="1023">
        <v>392.09205000000003</v>
      </c>
      <c r="E45" s="634">
        <v>5.9708243243243322</v>
      </c>
      <c r="F45" s="425"/>
    </row>
    <row r="46" spans="1:15" ht="15.75" customHeight="1">
      <c r="A46" s="593" t="s">
        <v>67</v>
      </c>
      <c r="B46" s="1005">
        <v>83521.712487756711</v>
      </c>
      <c r="C46" s="267">
        <v>84330.993701073676</v>
      </c>
      <c r="D46" s="1005">
        <v>86575.621492007951</v>
      </c>
      <c r="E46" s="635">
        <v>2.6616878236852761</v>
      </c>
      <c r="F46" s="425"/>
      <c r="L46" s="614"/>
      <c r="M46" s="617"/>
      <c r="N46" s="617"/>
      <c r="O46" s="617"/>
    </row>
    <row r="47" spans="1:15" ht="15.75" customHeight="1">
      <c r="A47" s="61" t="s">
        <v>128</v>
      </c>
      <c r="B47" s="66"/>
      <c r="C47" s="66"/>
      <c r="D47" s="66"/>
      <c r="E47" s="66"/>
      <c r="F47" s="31"/>
      <c r="L47" s="614"/>
    </row>
    <row r="48" spans="1:15" ht="15.75" customHeight="1">
      <c r="A48" s="67" t="s">
        <v>562</v>
      </c>
      <c r="B48" s="426"/>
      <c r="C48" s="426"/>
      <c r="D48" s="426"/>
      <c r="E48" s="426"/>
      <c r="L48" s="614"/>
    </row>
    <row r="49" spans="1:12" s="787" customFormat="1" ht="15.75" customHeight="1">
      <c r="A49" s="67" t="s">
        <v>278</v>
      </c>
      <c r="B49" s="426"/>
      <c r="C49" s="426"/>
      <c r="D49" s="426"/>
      <c r="E49" s="426"/>
      <c r="L49" s="614"/>
    </row>
    <row r="50" spans="1:12" ht="15.75" customHeight="1">
      <c r="A50" s="853" t="s">
        <v>627</v>
      </c>
      <c r="B50" s="426"/>
      <c r="C50" s="426"/>
      <c r="D50" s="426"/>
      <c r="E50" s="426"/>
      <c r="L50" s="614"/>
    </row>
    <row r="51" spans="1:12" ht="15.75" customHeight="1">
      <c r="B51" s="426"/>
      <c r="C51" s="426"/>
      <c r="D51" s="426"/>
      <c r="E51" s="426"/>
      <c r="L51" s="614"/>
    </row>
    <row r="52" spans="1:12" ht="15.75" customHeight="1">
      <c r="A52" s="427"/>
      <c r="B52" s="426"/>
      <c r="C52" s="426"/>
      <c r="D52" s="426"/>
      <c r="E52" s="426"/>
    </row>
    <row r="54" spans="1:12" ht="15.75" customHeight="1">
      <c r="D54" s="13"/>
    </row>
  </sheetData>
  <conditionalFormatting sqref="A6:A22 D7:K22 C46 N45:GR45 E6:GR6 L46:GR46 A23:K30 A1:GR1 D41:K46 C41:D45 A40:A46 K40 A31:A38 C40:G40 A3:GR5 J2:GR2 A2:H2 D31:K35 D37:K37 D36:J36 C38:J38 L40:GR44 E39:L39 N39:GR39 L7:GR38 A52:GR1001 B51:GR51 A47:GR50">
    <cfRule type="cellIs" dxfId="273" priority="59" stopIfTrue="1" operator="equal">
      <formula>0</formula>
    </cfRule>
  </conditionalFormatting>
  <conditionalFormatting sqref="C31:C32 C34:C35 C37:D37">
    <cfRule type="cellIs" dxfId="272" priority="57" stopIfTrue="1" operator="equal">
      <formula>0</formula>
    </cfRule>
  </conditionalFormatting>
  <conditionalFormatting sqref="A39">
    <cfRule type="cellIs" dxfId="271" priority="32" stopIfTrue="1" operator="equal">
      <formula>0</formula>
    </cfRule>
  </conditionalFormatting>
  <conditionalFormatting sqref="C36">
    <cfRule type="cellIs" dxfId="270" priority="51" stopIfTrue="1" operator="equal">
      <formula>0</formula>
    </cfRule>
  </conditionalFormatting>
  <conditionalFormatting sqref="C33">
    <cfRule type="cellIs" dxfId="269" priority="50" stopIfTrue="1" operator="equal">
      <formula>0</formula>
    </cfRule>
  </conditionalFormatting>
  <conditionalFormatting sqref="C39:D39">
    <cfRule type="cellIs" dxfId="268" priority="31" stopIfTrue="1" operator="equal">
      <formula>0</formula>
    </cfRule>
  </conditionalFormatting>
  <conditionalFormatting sqref="C7:C22">
    <cfRule type="cellIs" dxfId="267" priority="38" stopIfTrue="1" operator="equal">
      <formula>0</formula>
    </cfRule>
  </conditionalFormatting>
  <conditionalFormatting sqref="C6">
    <cfRule type="cellIs" dxfId="266" priority="37" stopIfTrue="1" operator="equal">
      <formula>0</formula>
    </cfRule>
  </conditionalFormatting>
  <conditionalFormatting sqref="B7:B22">
    <cfRule type="cellIs" dxfId="265" priority="8" stopIfTrue="1" operator="equal">
      <formula>0</formula>
    </cfRule>
  </conditionalFormatting>
  <conditionalFormatting sqref="B6">
    <cfRule type="cellIs" dxfId="264" priority="7" stopIfTrue="1" operator="equal">
      <formula>0</formula>
    </cfRule>
  </conditionalFormatting>
  <conditionalFormatting sqref="B38 B40:B46">
    <cfRule type="cellIs" dxfId="263" priority="6" stopIfTrue="1" operator="equal">
      <formula>0</formula>
    </cfRule>
  </conditionalFormatting>
  <conditionalFormatting sqref="B31:B32 B34:B35 B37">
    <cfRule type="cellIs" dxfId="262" priority="5" stopIfTrue="1" operator="equal">
      <formula>0</formula>
    </cfRule>
  </conditionalFormatting>
  <conditionalFormatting sqref="B36">
    <cfRule type="cellIs" dxfId="261" priority="4" stopIfTrue="1" operator="equal">
      <formula>0</formula>
    </cfRule>
  </conditionalFormatting>
  <conditionalFormatting sqref="B33">
    <cfRule type="cellIs" dxfId="260" priority="3" stopIfTrue="1" operator="equal">
      <formula>0</formula>
    </cfRule>
  </conditionalFormatting>
  <conditionalFormatting sqref="B39">
    <cfRule type="cellIs" dxfId="259" priority="2" stopIfTrue="1" operator="equal">
      <formula>0</formula>
    </cfRule>
  </conditionalFormatting>
  <conditionalFormatting sqref="D6">
    <cfRule type="cellIs" dxfId="258"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25" max="6"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5">
    <tabColor theme="5" tint="0.39997558519241921"/>
  </sheetPr>
  <dimension ref="A1:AE113"/>
  <sheetViews>
    <sheetView view="pageBreakPreview" zoomScaleNormal="80" zoomScaleSheetLayoutView="100" workbookViewId="0"/>
  </sheetViews>
  <sheetFormatPr baseColWidth="10" defaultColWidth="11.42578125" defaultRowHeight="15.75" customHeight="1"/>
  <cols>
    <col min="1" max="1" width="7.140625" style="45" customWidth="1"/>
    <col min="2" max="2" width="11" style="45" customWidth="1"/>
    <col min="3" max="3" width="10" style="45" customWidth="1"/>
    <col min="4" max="4" width="10.42578125" style="45" customWidth="1"/>
    <col min="5" max="5" width="9.7109375" style="45" customWidth="1"/>
    <col min="6" max="6" width="10.5703125" style="45" customWidth="1"/>
    <col min="7" max="7" width="12.85546875" style="45" customWidth="1"/>
    <col min="8" max="10" width="11" style="45" customWidth="1"/>
    <col min="11" max="11" width="10.42578125" style="45" customWidth="1"/>
    <col min="12" max="12" width="12.7109375" style="45" customWidth="1"/>
    <col min="13" max="13" width="0.42578125" style="45" customWidth="1"/>
    <col min="14" max="14" width="7.140625" style="48" customWidth="1"/>
    <col min="15" max="15" width="11" style="48" customWidth="1"/>
    <col min="16" max="16" width="13.42578125" style="45" customWidth="1"/>
    <col min="17" max="20" width="11" style="45" customWidth="1"/>
    <col min="21" max="21" width="15.42578125" style="45" customWidth="1"/>
    <col min="22" max="22" width="11" style="45" customWidth="1"/>
    <col min="23" max="23" width="18.42578125" style="45" customWidth="1"/>
    <col min="24" max="24" width="11.5703125"/>
    <col min="25" max="25" width="9.85546875" style="45" customWidth="1"/>
    <col min="26" max="26" width="9.85546875" style="963" customWidth="1"/>
    <col min="27" max="27" width="9.85546875" style="45" customWidth="1"/>
    <col min="28" max="28" width="9.85546875" style="963" customWidth="1"/>
    <col min="29" max="29" width="9.85546875" style="45" customWidth="1"/>
    <col min="30" max="16384" width="11.42578125" style="45"/>
  </cols>
  <sheetData>
    <row r="1" spans="1:29" ht="15.75" customHeight="1">
      <c r="A1" s="345" t="s">
        <v>617</v>
      </c>
      <c r="B1" s="378"/>
      <c r="C1" s="378"/>
      <c r="D1" s="378"/>
      <c r="E1" s="378"/>
      <c r="F1" s="378"/>
      <c r="G1" s="378"/>
      <c r="H1" s="378"/>
      <c r="I1" s="378"/>
      <c r="J1" s="378"/>
      <c r="K1" s="378"/>
      <c r="L1" s="378"/>
      <c r="M1" s="28"/>
      <c r="N1" s="345" t="s">
        <v>617</v>
      </c>
      <c r="O1" s="28"/>
      <c r="P1" s="378"/>
      <c r="Q1" s="378"/>
      <c r="R1" s="378"/>
      <c r="S1" s="378"/>
      <c r="T1" s="378"/>
      <c r="U1" s="378"/>
      <c r="V1" s="378"/>
      <c r="W1" s="378"/>
      <c r="Y1" s="378"/>
      <c r="Z1" s="786"/>
      <c r="AA1" s="378"/>
      <c r="AB1" s="786"/>
      <c r="AC1" s="378"/>
    </row>
    <row r="2" spans="1:29" ht="7.9" customHeight="1">
      <c r="A2" s="225"/>
      <c r="B2" s="225"/>
      <c r="C2" s="225"/>
      <c r="D2" s="225"/>
      <c r="E2" s="225"/>
      <c r="F2" s="225"/>
      <c r="G2" s="225"/>
      <c r="H2" s="225"/>
      <c r="I2" s="225"/>
      <c r="J2" s="225"/>
      <c r="K2" s="225"/>
      <c r="L2" s="225"/>
      <c r="M2" s="28"/>
      <c r="N2" s="28"/>
      <c r="O2" s="28"/>
      <c r="P2" s="225"/>
      <c r="Q2" s="225"/>
      <c r="R2" s="378"/>
      <c r="S2" s="378"/>
      <c r="T2" s="378"/>
      <c r="U2" s="378"/>
      <c r="V2" s="378"/>
      <c r="W2" s="378"/>
      <c r="Y2" s="378"/>
      <c r="Z2" s="786"/>
      <c r="AA2" s="378"/>
      <c r="AB2" s="786"/>
      <c r="AC2" s="378"/>
    </row>
    <row r="3" spans="1:29" ht="15.75" customHeight="1">
      <c r="A3" s="285"/>
      <c r="B3" s="204"/>
      <c r="C3" s="209" t="s">
        <v>10</v>
      </c>
      <c r="D3" s="373"/>
      <c r="E3" s="373"/>
      <c r="F3" s="373"/>
      <c r="G3" s="373"/>
      <c r="H3" s="373"/>
      <c r="I3" s="373"/>
      <c r="J3" s="373"/>
      <c r="K3" s="373"/>
      <c r="L3" s="373"/>
      <c r="M3" s="28"/>
      <c r="N3" s="285"/>
      <c r="O3" s="204"/>
      <c r="P3" s="208" t="s">
        <v>10</v>
      </c>
      <c r="Q3" s="263"/>
      <c r="R3" s="1272"/>
      <c r="S3" s="1275"/>
      <c r="T3" s="265"/>
      <c r="U3" s="209" t="s">
        <v>10</v>
      </c>
      <c r="V3" s="264"/>
      <c r="W3" s="264"/>
      <c r="Y3" s="28"/>
      <c r="Z3" s="994"/>
      <c r="AA3" s="28"/>
      <c r="AB3" s="994"/>
      <c r="AC3" s="28"/>
    </row>
    <row r="4" spans="1:29" ht="15.75" customHeight="1">
      <c r="A4" s="286"/>
      <c r="B4" s="381"/>
      <c r="C4" s="1278" t="s">
        <v>36</v>
      </c>
      <c r="D4" s="1278" t="s">
        <v>68</v>
      </c>
      <c r="E4" s="1278" t="s">
        <v>18</v>
      </c>
      <c r="F4" s="1278" t="s">
        <v>228</v>
      </c>
      <c r="G4" s="1278" t="s">
        <v>282</v>
      </c>
      <c r="H4" s="209" t="s">
        <v>58</v>
      </c>
      <c r="I4" s="373"/>
      <c r="J4" s="373"/>
      <c r="K4" s="382"/>
      <c r="L4" s="1265" t="s">
        <v>222</v>
      </c>
      <c r="M4" s="28"/>
      <c r="N4" s="286"/>
      <c r="O4" s="381"/>
      <c r="P4" s="1279" t="s">
        <v>638</v>
      </c>
      <c r="Q4" s="1282" t="s">
        <v>227</v>
      </c>
      <c r="R4" s="1273"/>
      <c r="S4" s="1276"/>
      <c r="T4" s="17"/>
      <c r="U4" s="1278" t="s">
        <v>639</v>
      </c>
      <c r="V4" s="1278" t="s">
        <v>9</v>
      </c>
      <c r="W4" s="1265" t="s">
        <v>640</v>
      </c>
      <c r="Y4" s="28"/>
      <c r="Z4" s="994"/>
      <c r="AA4" s="28"/>
      <c r="AB4" s="994"/>
      <c r="AC4" s="28"/>
    </row>
    <row r="5" spans="1:29" ht="36.950000000000003" customHeight="1">
      <c r="A5" s="286"/>
      <c r="B5" s="203"/>
      <c r="C5" s="1278"/>
      <c r="D5" s="1278"/>
      <c r="E5" s="1278"/>
      <c r="F5" s="1278"/>
      <c r="G5" s="1278"/>
      <c r="H5" s="449" t="s">
        <v>283</v>
      </c>
      <c r="I5" s="449" t="s">
        <v>85</v>
      </c>
      <c r="J5" s="449" t="s">
        <v>229</v>
      </c>
      <c r="K5" s="449" t="s">
        <v>230</v>
      </c>
      <c r="L5" s="1266"/>
      <c r="M5" s="28"/>
      <c r="N5" s="286"/>
      <c r="O5" s="203"/>
      <c r="P5" s="1280"/>
      <c r="Q5" s="1283"/>
      <c r="R5" s="1274"/>
      <c r="S5" s="1277"/>
      <c r="T5" s="17"/>
      <c r="U5" s="1278"/>
      <c r="V5" s="1278"/>
      <c r="W5" s="1266"/>
      <c r="Y5" s="28"/>
      <c r="Z5" s="994"/>
      <c r="AA5" s="28"/>
      <c r="AB5" s="994"/>
      <c r="AC5" s="28"/>
    </row>
    <row r="6" spans="1:29" ht="15.75" customHeight="1">
      <c r="A6" s="287"/>
      <c r="B6" s="260" t="s">
        <v>79</v>
      </c>
      <c r="C6" s="213"/>
      <c r="D6" s="213"/>
      <c r="E6" s="213"/>
      <c r="F6" s="213"/>
      <c r="G6" s="213"/>
      <c r="H6" s="213"/>
      <c r="I6" s="213"/>
      <c r="J6" s="213"/>
      <c r="K6" s="213"/>
      <c r="L6" s="289"/>
      <c r="M6" s="28"/>
      <c r="N6" s="287"/>
      <c r="O6" s="288" t="s">
        <v>79</v>
      </c>
      <c r="P6" s="289"/>
      <c r="Q6" s="289"/>
      <c r="R6" s="264"/>
      <c r="S6" s="264"/>
      <c r="T6" s="213"/>
      <c r="U6" s="264"/>
      <c r="V6" s="264"/>
      <c r="W6" s="264"/>
      <c r="Y6" s="28"/>
      <c r="Z6" s="994"/>
      <c r="AA6" s="28"/>
      <c r="AB6" s="994"/>
      <c r="AC6" s="28"/>
    </row>
    <row r="7" spans="1:29" ht="15">
      <c r="A7" s="47">
        <v>1950</v>
      </c>
      <c r="B7" s="251">
        <v>6627</v>
      </c>
      <c r="C7" s="247" t="s">
        <v>32</v>
      </c>
      <c r="D7" s="247" t="s">
        <v>32</v>
      </c>
      <c r="E7" s="247" t="s">
        <v>32</v>
      </c>
      <c r="F7" s="235">
        <v>0</v>
      </c>
      <c r="G7" s="247" t="s">
        <v>32</v>
      </c>
      <c r="H7" s="50">
        <v>4943</v>
      </c>
      <c r="I7" s="247" t="s">
        <v>32</v>
      </c>
      <c r="J7" s="247" t="s">
        <v>32</v>
      </c>
      <c r="K7" s="247" t="s">
        <v>32</v>
      </c>
      <c r="L7" s="245" t="s">
        <v>32</v>
      </c>
      <c r="M7" s="28"/>
      <c r="N7" s="47">
        <v>1950</v>
      </c>
      <c r="O7" s="250">
        <v>6627</v>
      </c>
      <c r="P7" s="244">
        <v>5261</v>
      </c>
      <c r="Q7" s="244">
        <v>1396</v>
      </c>
      <c r="R7" s="244">
        <v>292</v>
      </c>
      <c r="S7" s="50">
        <v>6919</v>
      </c>
      <c r="T7" s="50">
        <v>5742</v>
      </c>
      <c r="U7" s="244">
        <v>3925</v>
      </c>
      <c r="V7" s="244">
        <v>498</v>
      </c>
      <c r="W7" s="244">
        <v>1319</v>
      </c>
      <c r="Y7" s="380"/>
      <c r="Z7" s="787"/>
      <c r="AA7" s="380"/>
      <c r="AB7" s="787"/>
      <c r="AC7" s="380"/>
    </row>
    <row r="8" spans="1:29" ht="15">
      <c r="A8" s="47">
        <v>1955</v>
      </c>
      <c r="B8" s="251">
        <v>10727</v>
      </c>
      <c r="C8" s="247" t="s">
        <v>32</v>
      </c>
      <c r="D8" s="247" t="s">
        <v>32</v>
      </c>
      <c r="E8" s="247" t="s">
        <v>32</v>
      </c>
      <c r="F8" s="235">
        <v>0</v>
      </c>
      <c r="G8" s="247" t="s">
        <v>32</v>
      </c>
      <c r="H8" s="50">
        <v>7262</v>
      </c>
      <c r="I8" s="247" t="s">
        <v>32</v>
      </c>
      <c r="J8" s="247" t="s">
        <v>32</v>
      </c>
      <c r="K8" s="247" t="s">
        <v>32</v>
      </c>
      <c r="L8" s="247" t="s">
        <v>32</v>
      </c>
      <c r="M8" s="28"/>
      <c r="N8" s="47">
        <v>1955</v>
      </c>
      <c r="O8" s="251">
        <v>10727</v>
      </c>
      <c r="P8" s="50">
        <v>8711</v>
      </c>
      <c r="Q8" s="50">
        <v>2016</v>
      </c>
      <c r="R8" s="50">
        <v>338</v>
      </c>
      <c r="S8" s="50">
        <v>11065</v>
      </c>
      <c r="T8" s="50">
        <v>9653</v>
      </c>
      <c r="U8" s="50">
        <v>6749</v>
      </c>
      <c r="V8" s="50">
        <v>799</v>
      </c>
      <c r="W8" s="50">
        <v>2105</v>
      </c>
      <c r="Y8" s="380"/>
      <c r="Z8" s="787"/>
      <c r="AA8" s="380"/>
      <c r="AB8" s="787"/>
      <c r="AC8" s="380"/>
    </row>
    <row r="9" spans="1:29" ht="15">
      <c r="A9" s="47">
        <v>1960</v>
      </c>
      <c r="B9" s="251">
        <v>14851</v>
      </c>
      <c r="C9" s="247" t="s">
        <v>32</v>
      </c>
      <c r="D9" s="247" t="s">
        <v>32</v>
      </c>
      <c r="E9" s="247" t="s">
        <v>32</v>
      </c>
      <c r="F9" s="235">
        <v>0</v>
      </c>
      <c r="G9" s="247" t="s">
        <v>32</v>
      </c>
      <c r="H9" s="50">
        <v>8072</v>
      </c>
      <c r="I9" s="247" t="s">
        <v>32</v>
      </c>
      <c r="J9" s="247" t="s">
        <v>32</v>
      </c>
      <c r="K9" s="247" t="s">
        <v>32</v>
      </c>
      <c r="L9" s="247" t="s">
        <v>32</v>
      </c>
      <c r="M9" s="28"/>
      <c r="N9" s="47">
        <v>1960</v>
      </c>
      <c r="O9" s="251">
        <v>14851</v>
      </c>
      <c r="P9" s="50">
        <v>11989</v>
      </c>
      <c r="Q9" s="50">
        <v>2862</v>
      </c>
      <c r="R9" s="50">
        <v>1172</v>
      </c>
      <c r="S9" s="50">
        <v>16023</v>
      </c>
      <c r="T9" s="50">
        <v>13954</v>
      </c>
      <c r="U9" s="50">
        <v>9312</v>
      </c>
      <c r="V9" s="50">
        <v>1053</v>
      </c>
      <c r="W9" s="50">
        <v>3589</v>
      </c>
      <c r="Y9" s="380"/>
      <c r="Z9" s="787"/>
      <c r="AA9" s="380"/>
      <c r="AB9" s="787"/>
      <c r="AC9" s="380"/>
    </row>
    <row r="10" spans="1:29" ht="15">
      <c r="A10" s="47">
        <v>1965</v>
      </c>
      <c r="B10" s="251">
        <v>20150</v>
      </c>
      <c r="C10" s="247" t="s">
        <v>32</v>
      </c>
      <c r="D10" s="247" t="s">
        <v>32</v>
      </c>
      <c r="E10" s="247" t="s">
        <v>32</v>
      </c>
      <c r="F10" s="50">
        <v>117</v>
      </c>
      <c r="G10" s="247" t="s">
        <v>32</v>
      </c>
      <c r="H10" s="50">
        <v>8925</v>
      </c>
      <c r="I10" s="247" t="s">
        <v>32</v>
      </c>
      <c r="J10" s="247" t="s">
        <v>32</v>
      </c>
      <c r="K10" s="247" t="s">
        <v>32</v>
      </c>
      <c r="L10" s="247" t="s">
        <v>32</v>
      </c>
      <c r="M10" s="28"/>
      <c r="N10" s="47">
        <v>1965</v>
      </c>
      <c r="O10" s="251">
        <v>20150</v>
      </c>
      <c r="P10" s="50">
        <v>16296</v>
      </c>
      <c r="Q10" s="50">
        <v>3854</v>
      </c>
      <c r="R10" s="50">
        <v>2263</v>
      </c>
      <c r="S10" s="50">
        <v>22413</v>
      </c>
      <c r="T10" s="50">
        <v>19524.599999999999</v>
      </c>
      <c r="U10" s="50">
        <v>11738.2</v>
      </c>
      <c r="V10" s="50">
        <v>1229.5999999999999</v>
      </c>
      <c r="W10" s="50">
        <v>6556.7999999999993</v>
      </c>
      <c r="Y10" s="380"/>
      <c r="Z10" s="787"/>
      <c r="AA10" s="380"/>
      <c r="AB10" s="787"/>
      <c r="AC10" s="380"/>
    </row>
    <row r="11" spans="1:29" ht="15">
      <c r="A11" s="47">
        <v>1966</v>
      </c>
      <c r="B11" s="251">
        <v>21597</v>
      </c>
      <c r="C11" s="247" t="s">
        <v>32</v>
      </c>
      <c r="D11" s="247" t="s">
        <v>32</v>
      </c>
      <c r="E11" s="247" t="s">
        <v>32</v>
      </c>
      <c r="F11" s="50">
        <v>191</v>
      </c>
      <c r="G11" s="247" t="s">
        <v>32</v>
      </c>
      <c r="H11" s="50">
        <v>9943</v>
      </c>
      <c r="I11" s="247" t="s">
        <v>32</v>
      </c>
      <c r="J11" s="247" t="s">
        <v>32</v>
      </c>
      <c r="K11" s="247" t="s">
        <v>32</v>
      </c>
      <c r="L11" s="247" t="s">
        <v>32</v>
      </c>
      <c r="M11" s="28"/>
      <c r="N11" s="47">
        <v>1966</v>
      </c>
      <c r="O11" s="251">
        <v>21597</v>
      </c>
      <c r="P11" s="50">
        <v>17505</v>
      </c>
      <c r="Q11" s="50">
        <v>4092</v>
      </c>
      <c r="R11" s="50">
        <v>2321</v>
      </c>
      <c r="S11" s="50">
        <v>23918</v>
      </c>
      <c r="T11" s="50">
        <v>20832.599999999999</v>
      </c>
      <c r="U11" s="50">
        <v>12358.8</v>
      </c>
      <c r="V11" s="50">
        <v>1192.4000000000001</v>
      </c>
      <c r="W11" s="50">
        <v>7281.2</v>
      </c>
      <c r="Y11" s="380"/>
      <c r="Z11" s="787"/>
      <c r="AA11" s="380"/>
      <c r="AB11" s="787"/>
      <c r="AC11" s="380"/>
    </row>
    <row r="12" spans="1:29" ht="15">
      <c r="A12" s="47">
        <v>1967</v>
      </c>
      <c r="B12" s="251">
        <v>23043</v>
      </c>
      <c r="C12" s="247" t="s">
        <v>32</v>
      </c>
      <c r="D12" s="247" t="s">
        <v>32</v>
      </c>
      <c r="E12" s="247" t="s">
        <v>32</v>
      </c>
      <c r="F12" s="50">
        <v>1137</v>
      </c>
      <c r="G12" s="247" t="s">
        <v>32</v>
      </c>
      <c r="H12" s="50">
        <v>9645</v>
      </c>
      <c r="I12" s="247" t="s">
        <v>32</v>
      </c>
      <c r="J12" s="247" t="s">
        <v>32</v>
      </c>
      <c r="K12" s="247" t="s">
        <v>32</v>
      </c>
      <c r="L12" s="247" t="s">
        <v>32</v>
      </c>
      <c r="M12" s="28"/>
      <c r="N12" s="47">
        <v>1967</v>
      </c>
      <c r="O12" s="251">
        <v>23043</v>
      </c>
      <c r="P12" s="50">
        <v>18966</v>
      </c>
      <c r="Q12" s="50">
        <v>4077</v>
      </c>
      <c r="R12" s="50">
        <v>1785</v>
      </c>
      <c r="S12" s="50">
        <v>24828</v>
      </c>
      <c r="T12" s="50">
        <v>21704</v>
      </c>
      <c r="U12" s="50">
        <v>12509</v>
      </c>
      <c r="V12" s="50">
        <v>1188.9000000000001</v>
      </c>
      <c r="W12" s="50">
        <v>8007.6</v>
      </c>
      <c r="Y12" s="380"/>
      <c r="Z12" s="787"/>
      <c r="AA12" s="380"/>
      <c r="AB12" s="787"/>
      <c r="AC12" s="380"/>
    </row>
    <row r="13" spans="1:29" ht="15">
      <c r="A13" s="47">
        <v>1968</v>
      </c>
      <c r="B13" s="251">
        <v>25713</v>
      </c>
      <c r="C13" s="247" t="s">
        <v>32</v>
      </c>
      <c r="D13" s="247" t="s">
        <v>32</v>
      </c>
      <c r="E13" s="247" t="s">
        <v>32</v>
      </c>
      <c r="F13" s="50">
        <v>1138</v>
      </c>
      <c r="G13" s="247" t="s">
        <v>32</v>
      </c>
      <c r="H13" s="50">
        <v>9436</v>
      </c>
      <c r="I13" s="247" t="s">
        <v>32</v>
      </c>
      <c r="J13" s="247" t="s">
        <v>32</v>
      </c>
      <c r="K13" s="247" t="s">
        <v>32</v>
      </c>
      <c r="L13" s="247" t="s">
        <v>32</v>
      </c>
      <c r="M13" s="28"/>
      <c r="N13" s="47">
        <v>1968</v>
      </c>
      <c r="O13" s="251">
        <v>25713</v>
      </c>
      <c r="P13" s="50">
        <v>21330</v>
      </c>
      <c r="Q13" s="50">
        <v>4383</v>
      </c>
      <c r="R13" s="50">
        <v>1554</v>
      </c>
      <c r="S13" s="50">
        <v>27267</v>
      </c>
      <c r="T13" s="50">
        <v>23958.3</v>
      </c>
      <c r="U13" s="50">
        <v>13873.8</v>
      </c>
      <c r="V13" s="50">
        <v>1228.2</v>
      </c>
      <c r="W13" s="50">
        <v>8880.6</v>
      </c>
      <c r="Y13" s="380"/>
      <c r="Z13" s="787"/>
      <c r="AA13" s="380"/>
      <c r="AB13" s="787"/>
      <c r="AC13" s="380"/>
    </row>
    <row r="14" spans="1:29" ht="15">
      <c r="A14" s="47">
        <v>1969</v>
      </c>
      <c r="B14" s="251">
        <v>28112.3</v>
      </c>
      <c r="C14" s="247" t="s">
        <v>32</v>
      </c>
      <c r="D14" s="247" t="s">
        <v>32</v>
      </c>
      <c r="E14" s="247" t="s">
        <v>32</v>
      </c>
      <c r="F14" s="50">
        <v>1349</v>
      </c>
      <c r="G14" s="247" t="s">
        <v>32</v>
      </c>
      <c r="H14" s="50">
        <v>7724.2000000000007</v>
      </c>
      <c r="I14" s="247" t="s">
        <v>32</v>
      </c>
      <c r="J14" s="247" t="s">
        <v>32</v>
      </c>
      <c r="K14" s="247" t="s">
        <v>32</v>
      </c>
      <c r="L14" s="247" t="s">
        <v>32</v>
      </c>
      <c r="M14" s="28"/>
      <c r="N14" s="47">
        <v>1969</v>
      </c>
      <c r="O14" s="251">
        <v>28112.3</v>
      </c>
      <c r="P14" s="50">
        <v>23524.899999999998</v>
      </c>
      <c r="Q14" s="50">
        <v>4587.3999999999996</v>
      </c>
      <c r="R14" s="50">
        <v>1751.7999999999993</v>
      </c>
      <c r="S14" s="50">
        <v>29864.1</v>
      </c>
      <c r="T14" s="50">
        <v>26183.5</v>
      </c>
      <c r="U14" s="50">
        <v>14936.5</v>
      </c>
      <c r="V14" s="50">
        <v>1346.6</v>
      </c>
      <c r="W14" s="50">
        <v>9900.4</v>
      </c>
      <c r="Y14" s="380"/>
      <c r="Z14" s="787"/>
      <c r="AA14" s="380"/>
      <c r="AB14" s="787"/>
      <c r="AC14" s="380"/>
    </row>
    <row r="15" spans="1:29" ht="15">
      <c r="A15" s="47">
        <v>1970</v>
      </c>
      <c r="B15" s="251">
        <v>30919</v>
      </c>
      <c r="C15" s="247" t="s">
        <v>32</v>
      </c>
      <c r="D15" s="247" t="s">
        <v>32</v>
      </c>
      <c r="E15" s="247" t="s">
        <v>32</v>
      </c>
      <c r="F15" s="50">
        <v>1961</v>
      </c>
      <c r="G15" s="247" t="s">
        <v>32</v>
      </c>
      <c r="H15" s="50">
        <v>10446</v>
      </c>
      <c r="I15" s="247" t="s">
        <v>32</v>
      </c>
      <c r="J15" s="247" t="s">
        <v>32</v>
      </c>
      <c r="K15" s="247" t="s">
        <v>32</v>
      </c>
      <c r="L15" s="247" t="s">
        <v>32</v>
      </c>
      <c r="M15" s="28"/>
      <c r="N15" s="47">
        <v>1970</v>
      </c>
      <c r="O15" s="251">
        <v>30919</v>
      </c>
      <c r="P15" s="50">
        <v>26133</v>
      </c>
      <c r="Q15" s="50">
        <v>4786</v>
      </c>
      <c r="R15" s="50">
        <v>1538</v>
      </c>
      <c r="S15" s="50">
        <v>32457</v>
      </c>
      <c r="T15" s="50">
        <v>28839</v>
      </c>
      <c r="U15" s="50">
        <v>15788</v>
      </c>
      <c r="V15" s="50">
        <v>1501</v>
      </c>
      <c r="W15" s="50">
        <v>11550</v>
      </c>
      <c r="Y15" s="380"/>
      <c r="Z15" s="787"/>
      <c r="AA15" s="380"/>
      <c r="AB15" s="787"/>
      <c r="AC15" s="380"/>
    </row>
    <row r="16" spans="1:29" ht="15">
      <c r="A16" s="47">
        <v>1971</v>
      </c>
      <c r="B16" s="251">
        <v>31571.200000000001</v>
      </c>
      <c r="C16" s="247" t="s">
        <v>32</v>
      </c>
      <c r="D16" s="247" t="s">
        <v>32</v>
      </c>
      <c r="E16" s="247" t="s">
        <v>32</v>
      </c>
      <c r="F16" s="50">
        <v>2112</v>
      </c>
      <c r="G16" s="247" t="s">
        <v>32</v>
      </c>
      <c r="H16" s="50">
        <v>8121.8</v>
      </c>
      <c r="I16" s="247" t="s">
        <v>32</v>
      </c>
      <c r="J16" s="247" t="s">
        <v>32</v>
      </c>
      <c r="K16" s="247" t="s">
        <v>32</v>
      </c>
      <c r="L16" s="247" t="s">
        <v>32</v>
      </c>
      <c r="M16" s="28"/>
      <c r="N16" s="47">
        <v>1971</v>
      </c>
      <c r="O16" s="251">
        <v>31571.200000000001</v>
      </c>
      <c r="P16" s="50">
        <v>27251</v>
      </c>
      <c r="Q16" s="50">
        <v>4320.2</v>
      </c>
      <c r="R16" s="50">
        <v>2863.7</v>
      </c>
      <c r="S16" s="50">
        <v>34434.9</v>
      </c>
      <c r="T16" s="50">
        <v>29883.1</v>
      </c>
      <c r="U16" s="50">
        <v>16027.6</v>
      </c>
      <c r="V16" s="50">
        <v>1589</v>
      </c>
      <c r="W16" s="50">
        <v>12266.5</v>
      </c>
      <c r="Y16" s="380"/>
      <c r="Z16" s="787"/>
      <c r="AA16" s="380"/>
      <c r="AB16" s="787"/>
      <c r="AC16" s="380"/>
    </row>
    <row r="17" spans="1:29" ht="15">
      <c r="A17" s="47">
        <v>1972</v>
      </c>
      <c r="B17" s="251">
        <v>33128.400000000001</v>
      </c>
      <c r="C17" s="247" t="s">
        <v>32</v>
      </c>
      <c r="D17" s="247" t="s">
        <v>32</v>
      </c>
      <c r="E17" s="247" t="s">
        <v>32</v>
      </c>
      <c r="F17" s="50">
        <v>1820.3</v>
      </c>
      <c r="G17" s="247" t="s">
        <v>32</v>
      </c>
      <c r="H17" s="50">
        <v>7666.5</v>
      </c>
      <c r="I17" s="247" t="s">
        <v>32</v>
      </c>
      <c r="J17" s="247" t="s">
        <v>32</v>
      </c>
      <c r="K17" s="247" t="s">
        <v>32</v>
      </c>
      <c r="L17" s="247" t="s">
        <v>32</v>
      </c>
      <c r="M17" s="28"/>
      <c r="N17" s="47">
        <v>1972</v>
      </c>
      <c r="O17" s="251">
        <v>33128.400000000001</v>
      </c>
      <c r="P17" s="50">
        <v>28712.600000000002</v>
      </c>
      <c r="Q17" s="50">
        <v>4415.8</v>
      </c>
      <c r="R17" s="50">
        <v>4120.5</v>
      </c>
      <c r="S17" s="50">
        <v>37248.800000000003</v>
      </c>
      <c r="T17" s="50">
        <v>32114.5</v>
      </c>
      <c r="U17" s="50">
        <v>16421.900000000001</v>
      </c>
      <c r="V17" s="50">
        <v>1885.1</v>
      </c>
      <c r="W17" s="50">
        <v>13807.5</v>
      </c>
      <c r="Y17" s="380"/>
      <c r="Z17" s="787"/>
      <c r="AA17" s="380"/>
      <c r="AB17" s="787"/>
      <c r="AC17" s="380"/>
    </row>
    <row r="18" spans="1:29" ht="15">
      <c r="A18" s="47">
        <v>1973</v>
      </c>
      <c r="B18" s="251">
        <v>36532</v>
      </c>
      <c r="C18" s="247" t="s">
        <v>32</v>
      </c>
      <c r="D18" s="247" t="s">
        <v>32</v>
      </c>
      <c r="E18" s="247" t="s">
        <v>32</v>
      </c>
      <c r="F18" s="50">
        <v>1778.1</v>
      </c>
      <c r="G18" s="247" t="s">
        <v>32</v>
      </c>
      <c r="H18" s="50">
        <v>9167.7000000000007</v>
      </c>
      <c r="I18" s="247" t="s">
        <v>32</v>
      </c>
      <c r="J18" s="247" t="s">
        <v>32</v>
      </c>
      <c r="K18" s="247" t="s">
        <v>32</v>
      </c>
      <c r="L18" s="247" t="s">
        <v>32</v>
      </c>
      <c r="M18" s="28"/>
      <c r="N18" s="47">
        <v>1973</v>
      </c>
      <c r="O18" s="251">
        <v>36532</v>
      </c>
      <c r="P18" s="50">
        <v>32009.4</v>
      </c>
      <c r="Q18" s="50">
        <v>4522.6000000000004</v>
      </c>
      <c r="R18" s="50">
        <v>3627.6</v>
      </c>
      <c r="S18" s="50">
        <v>40159.599999999999</v>
      </c>
      <c r="T18" s="50">
        <v>34539.599999999999</v>
      </c>
      <c r="U18" s="50">
        <v>17388.599999999999</v>
      </c>
      <c r="V18" s="50">
        <v>1870.6</v>
      </c>
      <c r="W18" s="50">
        <v>15280.4</v>
      </c>
      <c r="Y18" s="380"/>
      <c r="Z18" s="787"/>
      <c r="AA18" s="380"/>
      <c r="AB18" s="787"/>
      <c r="AC18" s="380"/>
    </row>
    <row r="19" spans="1:29" ht="15">
      <c r="A19" s="47">
        <v>1974</v>
      </c>
      <c r="B19" s="251">
        <v>38530.199999999997</v>
      </c>
      <c r="C19" s="247" t="s">
        <v>32</v>
      </c>
      <c r="D19" s="247" t="s">
        <v>32</v>
      </c>
      <c r="E19" s="247" t="s">
        <v>32</v>
      </c>
      <c r="F19" s="50">
        <v>2026.9</v>
      </c>
      <c r="G19" s="247" t="s">
        <v>32</v>
      </c>
      <c r="H19" s="50">
        <v>10923.099999999999</v>
      </c>
      <c r="I19" s="247" t="s">
        <v>32</v>
      </c>
      <c r="J19" s="247" t="s">
        <v>32</v>
      </c>
      <c r="K19" s="247" t="s">
        <v>32</v>
      </c>
      <c r="L19" s="247" t="s">
        <v>32</v>
      </c>
      <c r="M19" s="28"/>
      <c r="N19" s="47">
        <v>1974</v>
      </c>
      <c r="O19" s="251">
        <v>38530.199999999997</v>
      </c>
      <c r="P19" s="50">
        <v>33891.5</v>
      </c>
      <c r="Q19" s="50">
        <v>4638.7</v>
      </c>
      <c r="R19" s="50">
        <v>2556.6</v>
      </c>
      <c r="S19" s="50">
        <v>41086.800000000003</v>
      </c>
      <c r="T19" s="50">
        <v>35844.699999999997</v>
      </c>
      <c r="U19" s="50">
        <v>17807.2</v>
      </c>
      <c r="V19" s="50">
        <v>1886.1</v>
      </c>
      <c r="W19" s="50">
        <v>16151.400000000001</v>
      </c>
      <c r="Y19" s="380"/>
      <c r="Z19" s="787"/>
      <c r="AA19" s="380"/>
      <c r="AB19" s="787"/>
      <c r="AC19" s="380"/>
    </row>
    <row r="20" spans="1:29" ht="15">
      <c r="A20" s="47">
        <v>1975</v>
      </c>
      <c r="B20" s="251">
        <v>37388</v>
      </c>
      <c r="C20" s="247" t="s">
        <v>32</v>
      </c>
      <c r="D20" s="247" t="s">
        <v>32</v>
      </c>
      <c r="E20" s="247" t="s">
        <v>32</v>
      </c>
      <c r="F20" s="50">
        <v>1973</v>
      </c>
      <c r="G20" s="247" t="s">
        <v>32</v>
      </c>
      <c r="H20" s="50">
        <v>10267</v>
      </c>
      <c r="I20" s="247" t="s">
        <v>32</v>
      </c>
      <c r="J20" s="247" t="s">
        <v>32</v>
      </c>
      <c r="K20" s="247" t="s">
        <v>32</v>
      </c>
      <c r="L20" s="247" t="s">
        <v>32</v>
      </c>
      <c r="M20" s="28"/>
      <c r="N20" s="47">
        <v>1975</v>
      </c>
      <c r="O20" s="251">
        <v>37388</v>
      </c>
      <c r="P20" s="50">
        <v>33224</v>
      </c>
      <c r="Q20" s="50">
        <v>4164</v>
      </c>
      <c r="R20" s="50">
        <v>3332</v>
      </c>
      <c r="S20" s="50">
        <v>40720</v>
      </c>
      <c r="T20" s="50">
        <v>36604</v>
      </c>
      <c r="U20" s="50">
        <v>16856</v>
      </c>
      <c r="V20" s="50">
        <v>1784</v>
      </c>
      <c r="W20" s="50">
        <v>17964</v>
      </c>
      <c r="Y20" s="380"/>
      <c r="Z20" s="787"/>
      <c r="AA20" s="380"/>
      <c r="AB20" s="787"/>
      <c r="AC20" s="380"/>
    </row>
    <row r="21" spans="1:29" ht="15">
      <c r="A21" s="47">
        <v>1976</v>
      </c>
      <c r="B21" s="251">
        <v>39412.800000000003</v>
      </c>
      <c r="C21" s="247" t="s">
        <v>32</v>
      </c>
      <c r="D21" s="247" t="s">
        <v>32</v>
      </c>
      <c r="E21" s="247" t="s">
        <v>32</v>
      </c>
      <c r="F21" s="50">
        <v>1385.8</v>
      </c>
      <c r="G21" s="247" t="s">
        <v>32</v>
      </c>
      <c r="H21" s="50">
        <v>8397.4</v>
      </c>
      <c r="I21" s="247" t="s">
        <v>32</v>
      </c>
      <c r="J21" s="247" t="s">
        <v>32</v>
      </c>
      <c r="K21" s="247" t="s">
        <v>32</v>
      </c>
      <c r="L21" s="247" t="s">
        <v>32</v>
      </c>
      <c r="M21" s="28"/>
      <c r="N21" s="47">
        <v>1976</v>
      </c>
      <c r="O21" s="251">
        <v>39412.800000000003</v>
      </c>
      <c r="P21" s="50">
        <v>35025.800000000003</v>
      </c>
      <c r="Q21" s="50">
        <v>4387</v>
      </c>
      <c r="R21" s="50">
        <v>4311.8</v>
      </c>
      <c r="S21" s="50">
        <v>43724.6</v>
      </c>
      <c r="T21" s="50">
        <v>38754.699999999997</v>
      </c>
      <c r="U21" s="50">
        <v>18162.400000000001</v>
      </c>
      <c r="V21" s="50">
        <v>1842.5</v>
      </c>
      <c r="W21" s="50">
        <v>18749.800000000003</v>
      </c>
      <c r="Y21" s="380"/>
      <c r="Z21" s="787"/>
      <c r="AA21" s="380"/>
      <c r="AB21" s="787"/>
      <c r="AC21" s="380"/>
    </row>
    <row r="22" spans="1:29" ht="15">
      <c r="A22" s="47">
        <v>1977</v>
      </c>
      <c r="B22" s="251">
        <v>38463</v>
      </c>
      <c r="C22" s="247" t="s">
        <v>32</v>
      </c>
      <c r="D22" s="247" t="s">
        <v>32</v>
      </c>
      <c r="E22" s="247" t="s">
        <v>32</v>
      </c>
      <c r="F22" s="50">
        <v>264.3</v>
      </c>
      <c r="G22" s="247" t="s">
        <v>32</v>
      </c>
      <c r="H22" s="50">
        <v>10349</v>
      </c>
      <c r="I22" s="247" t="s">
        <v>32</v>
      </c>
      <c r="J22" s="247" t="s">
        <v>32</v>
      </c>
      <c r="K22" s="247" t="s">
        <v>32</v>
      </c>
      <c r="L22" s="247" t="s">
        <v>32</v>
      </c>
      <c r="M22" s="28"/>
      <c r="N22" s="47">
        <v>1977</v>
      </c>
      <c r="O22" s="251">
        <v>38463</v>
      </c>
      <c r="P22" s="50">
        <v>34018.6</v>
      </c>
      <c r="Q22" s="50">
        <v>4444.3999999999996</v>
      </c>
      <c r="R22" s="50">
        <v>6651.7</v>
      </c>
      <c r="S22" s="50">
        <v>45114.7</v>
      </c>
      <c r="T22" s="50">
        <v>39999.5</v>
      </c>
      <c r="U22" s="50">
        <v>18370.3</v>
      </c>
      <c r="V22" s="50">
        <v>1908.3</v>
      </c>
      <c r="W22" s="50">
        <v>19720.900000000001</v>
      </c>
      <c r="Y22" s="380"/>
      <c r="Z22" s="787"/>
      <c r="AA22" s="380"/>
      <c r="AB22" s="787"/>
      <c r="AC22" s="380"/>
    </row>
    <row r="23" spans="1:29" ht="15">
      <c r="A23" s="47">
        <v>1978</v>
      </c>
      <c r="B23" s="251">
        <v>41429.699999999997</v>
      </c>
      <c r="C23" s="247" t="s">
        <v>32</v>
      </c>
      <c r="D23" s="247" t="s">
        <v>32</v>
      </c>
      <c r="E23" s="247" t="s">
        <v>32</v>
      </c>
      <c r="F23" s="50">
        <v>2523.6</v>
      </c>
      <c r="G23" s="247" t="s">
        <v>32</v>
      </c>
      <c r="H23" s="50">
        <v>10693.7</v>
      </c>
      <c r="I23" s="247" t="s">
        <v>32</v>
      </c>
      <c r="J23" s="247" t="s">
        <v>32</v>
      </c>
      <c r="K23" s="247" t="s">
        <v>32</v>
      </c>
      <c r="L23" s="247" t="s">
        <v>32</v>
      </c>
      <c r="M23" s="28"/>
      <c r="N23" s="47">
        <v>1978</v>
      </c>
      <c r="O23" s="251">
        <v>41429.699999999997</v>
      </c>
      <c r="P23" s="50">
        <v>36984.699999999997</v>
      </c>
      <c r="Q23" s="50">
        <v>4445</v>
      </c>
      <c r="R23" s="50">
        <v>5848</v>
      </c>
      <c r="S23" s="50">
        <v>47277.7</v>
      </c>
      <c r="T23" s="50">
        <v>42277.1</v>
      </c>
      <c r="U23" s="50">
        <v>19033.900000000001</v>
      </c>
      <c r="V23" s="50">
        <v>2065.6999999999998</v>
      </c>
      <c r="W23" s="50">
        <v>21177.5</v>
      </c>
      <c r="Y23" s="380"/>
      <c r="Z23" s="787"/>
      <c r="AA23" s="380"/>
      <c r="AB23" s="787"/>
      <c r="AC23" s="380"/>
    </row>
    <row r="24" spans="1:29" ht="15">
      <c r="A24" s="47">
        <v>1979</v>
      </c>
      <c r="B24" s="251">
        <v>42701.599999999999</v>
      </c>
      <c r="C24" s="247" t="s">
        <v>32</v>
      </c>
      <c r="D24" s="247" t="s">
        <v>32</v>
      </c>
      <c r="E24" s="247" t="s">
        <v>32</v>
      </c>
      <c r="F24" s="50">
        <v>5518</v>
      </c>
      <c r="G24" s="247" t="s">
        <v>32</v>
      </c>
      <c r="H24" s="50">
        <v>10740.3</v>
      </c>
      <c r="I24" s="247" t="s">
        <v>32</v>
      </c>
      <c r="J24" s="247" t="s">
        <v>32</v>
      </c>
      <c r="K24" s="247" t="s">
        <v>32</v>
      </c>
      <c r="L24" s="247" t="s">
        <v>32</v>
      </c>
      <c r="M24" s="28"/>
      <c r="N24" s="47">
        <v>1979</v>
      </c>
      <c r="O24" s="251">
        <v>42701.599999999999</v>
      </c>
      <c r="P24" s="50">
        <v>38225.4</v>
      </c>
      <c r="Q24" s="50">
        <v>4476.2</v>
      </c>
      <c r="R24" s="50">
        <v>6585.7</v>
      </c>
      <c r="S24" s="50">
        <v>49287.3</v>
      </c>
      <c r="T24" s="50">
        <v>44500.800000000003</v>
      </c>
      <c r="U24" s="50">
        <v>20037.099999999999</v>
      </c>
      <c r="V24" s="50">
        <v>2276.9</v>
      </c>
      <c r="W24" s="50">
        <v>22186.799999999999</v>
      </c>
      <c r="Y24" s="380"/>
      <c r="Z24" s="787"/>
      <c r="AA24" s="380"/>
      <c r="AB24" s="787"/>
      <c r="AC24" s="380"/>
    </row>
    <row r="25" spans="1:29" ht="15.75" customHeight="1">
      <c r="A25" s="47"/>
      <c r="B25" s="50"/>
      <c r="C25" s="247"/>
      <c r="D25" s="247"/>
      <c r="E25" s="247"/>
      <c r="F25" s="50"/>
      <c r="G25" s="247"/>
      <c r="H25" s="50"/>
      <c r="I25" s="266"/>
      <c r="J25" s="266"/>
      <c r="K25" s="247"/>
      <c r="L25" s="247"/>
      <c r="M25" s="28"/>
      <c r="N25" s="61" t="s">
        <v>128</v>
      </c>
      <c r="O25" s="50"/>
      <c r="P25" s="50"/>
      <c r="Q25" s="50"/>
      <c r="R25" s="50"/>
      <c r="S25" s="50"/>
      <c r="T25" s="50"/>
      <c r="U25" s="50"/>
      <c r="V25" s="50"/>
      <c r="W25" s="50"/>
      <c r="Y25" s="380"/>
      <c r="Z25" s="787"/>
      <c r="AA25" s="380"/>
      <c r="AB25" s="787"/>
      <c r="AC25" s="380"/>
    </row>
    <row r="26" spans="1:29" ht="15.75" customHeight="1">
      <c r="A26" s="47"/>
      <c r="B26" s="50"/>
      <c r="C26" s="247"/>
      <c r="D26" s="247"/>
      <c r="E26" s="247"/>
      <c r="F26" s="50"/>
      <c r="G26" s="247"/>
      <c r="H26" s="50"/>
      <c r="I26" s="266"/>
      <c r="J26" s="266"/>
      <c r="K26" s="247"/>
      <c r="L26" s="247"/>
      <c r="M26" s="28"/>
      <c r="N26" s="67" t="s">
        <v>394</v>
      </c>
      <c r="O26" s="50"/>
      <c r="P26" s="50"/>
      <c r="Q26" s="50"/>
      <c r="R26" s="50"/>
      <c r="S26" s="50"/>
      <c r="T26" s="50"/>
      <c r="U26" s="50"/>
      <c r="V26" s="50"/>
      <c r="W26" s="50"/>
      <c r="Y26" s="380"/>
      <c r="Z26" s="787"/>
      <c r="AA26" s="380"/>
      <c r="AB26" s="787"/>
      <c r="AC26" s="380"/>
    </row>
    <row r="27" spans="1:29" ht="25.15" customHeight="1">
      <c r="A27" s="47"/>
      <c r="B27" s="50"/>
      <c r="C27" s="247"/>
      <c r="D27" s="247"/>
      <c r="E27" s="247"/>
      <c r="F27" s="50"/>
      <c r="G27" s="247"/>
      <c r="H27" s="50"/>
      <c r="I27" s="266"/>
      <c r="J27" s="266"/>
      <c r="K27" s="247"/>
      <c r="L27" s="247"/>
      <c r="M27" s="28"/>
      <c r="N27" s="1232" t="s">
        <v>701</v>
      </c>
      <c r="O27" s="1281"/>
      <c r="P27" s="1281"/>
      <c r="Q27" s="1281"/>
      <c r="R27" s="1281"/>
      <c r="S27" s="1281"/>
      <c r="T27" s="1281"/>
      <c r="U27" s="1281"/>
      <c r="V27" s="1281"/>
      <c r="W27" s="1281"/>
      <c r="Y27" s="380"/>
      <c r="Z27" s="787"/>
      <c r="AA27" s="380"/>
      <c r="AB27" s="787"/>
      <c r="AC27" s="380"/>
    </row>
    <row r="28" spans="1:29" ht="15">
      <c r="A28" s="345" t="s">
        <v>617</v>
      </c>
      <c r="B28" s="378"/>
      <c r="C28" s="378"/>
      <c r="D28" s="378"/>
      <c r="E28" s="378"/>
      <c r="F28" s="378"/>
      <c r="G28" s="378"/>
      <c r="H28" s="378"/>
      <c r="I28" s="378"/>
      <c r="J28" s="378"/>
      <c r="K28" s="378"/>
      <c r="L28" s="378"/>
      <c r="M28" s="28"/>
      <c r="N28" s="345" t="s">
        <v>617</v>
      </c>
      <c r="O28" s="28"/>
      <c r="P28" s="378"/>
      <c r="Q28" s="378"/>
      <c r="R28" s="378"/>
      <c r="S28" s="378"/>
      <c r="T28" s="378"/>
      <c r="U28" s="378"/>
      <c r="V28" s="378"/>
      <c r="W28" s="378"/>
      <c r="Y28" s="380"/>
      <c r="Z28" s="787"/>
      <c r="AA28" s="380"/>
      <c r="AB28" s="787"/>
      <c r="AC28" s="380"/>
    </row>
    <row r="29" spans="1:29" ht="11.45" customHeight="1">
      <c r="A29" s="225"/>
      <c r="B29" s="225"/>
      <c r="C29" s="225"/>
      <c r="D29" s="225"/>
      <c r="E29" s="225"/>
      <c r="F29" s="225"/>
      <c r="G29" s="225"/>
      <c r="H29" s="225"/>
      <c r="I29" s="225"/>
      <c r="J29" s="225"/>
      <c r="K29" s="225"/>
      <c r="L29" s="225"/>
      <c r="M29" s="28"/>
      <c r="N29" s="28"/>
      <c r="O29" s="28"/>
      <c r="P29" s="225"/>
      <c r="Q29" s="225"/>
      <c r="R29" s="378"/>
      <c r="S29" s="378"/>
      <c r="T29" s="378"/>
      <c r="U29" s="378"/>
      <c r="V29" s="378"/>
      <c r="W29" s="378"/>
      <c r="Y29" s="380"/>
      <c r="Z29" s="787"/>
      <c r="AA29" s="380"/>
      <c r="AB29" s="787"/>
      <c r="AC29" s="380"/>
    </row>
    <row r="30" spans="1:29" ht="15">
      <c r="A30" s="285"/>
      <c r="B30" s="204"/>
      <c r="C30" s="209" t="s">
        <v>10</v>
      </c>
      <c r="D30" s="373"/>
      <c r="E30" s="373"/>
      <c r="F30" s="373"/>
      <c r="G30" s="373"/>
      <c r="H30" s="373"/>
      <c r="I30" s="373"/>
      <c r="J30" s="373"/>
      <c r="K30" s="373"/>
      <c r="L30" s="373"/>
      <c r="M30" s="28"/>
      <c r="N30" s="285"/>
      <c r="O30" s="204"/>
      <c r="P30" s="208" t="s">
        <v>10</v>
      </c>
      <c r="Q30" s="263"/>
      <c r="R30" s="1272"/>
      <c r="S30" s="1275"/>
      <c r="T30" s="265"/>
      <c r="U30" s="209" t="s">
        <v>10</v>
      </c>
      <c r="V30" s="264"/>
      <c r="W30" s="264"/>
      <c r="Y30" s="380"/>
      <c r="Z30" s="787"/>
      <c r="AA30" s="380"/>
      <c r="AB30" s="787"/>
      <c r="AC30" s="380"/>
    </row>
    <row r="31" spans="1:29" ht="15.75" customHeight="1">
      <c r="A31" s="286"/>
      <c r="B31" s="381"/>
      <c r="C31" s="1278" t="s">
        <v>36</v>
      </c>
      <c r="D31" s="1278" t="s">
        <v>392</v>
      </c>
      <c r="E31" s="1278" t="s">
        <v>18</v>
      </c>
      <c r="F31" s="1278" t="s">
        <v>228</v>
      </c>
      <c r="G31" s="1278" t="s">
        <v>282</v>
      </c>
      <c r="H31" s="209" t="s">
        <v>58</v>
      </c>
      <c r="I31" s="373"/>
      <c r="J31" s="373"/>
      <c r="K31" s="382"/>
      <c r="L31" s="1265" t="s">
        <v>222</v>
      </c>
      <c r="M31" s="28"/>
      <c r="N31" s="286"/>
      <c r="O31" s="381"/>
      <c r="P31" s="1279" t="s">
        <v>638</v>
      </c>
      <c r="Q31" s="1282" t="s">
        <v>227</v>
      </c>
      <c r="R31" s="1273"/>
      <c r="S31" s="1276"/>
      <c r="T31" s="17"/>
      <c r="U31" s="1278" t="s">
        <v>639</v>
      </c>
      <c r="V31" s="1278" t="s">
        <v>9</v>
      </c>
      <c r="W31" s="1265" t="s">
        <v>640</v>
      </c>
      <c r="Y31" s="380"/>
      <c r="Z31" s="787"/>
      <c r="AA31" s="380"/>
      <c r="AB31" s="787"/>
      <c r="AC31" s="380"/>
    </row>
    <row r="32" spans="1:29" ht="25.5">
      <c r="A32" s="286"/>
      <c r="B32" s="203"/>
      <c r="C32" s="1278"/>
      <c r="D32" s="1278"/>
      <c r="E32" s="1278"/>
      <c r="F32" s="1278"/>
      <c r="G32" s="1278"/>
      <c r="H32" s="449" t="s">
        <v>283</v>
      </c>
      <c r="I32" s="449" t="s">
        <v>85</v>
      </c>
      <c r="J32" s="449" t="s">
        <v>229</v>
      </c>
      <c r="K32" s="449" t="s">
        <v>230</v>
      </c>
      <c r="L32" s="1266"/>
      <c r="M32" s="28"/>
      <c r="N32" s="286"/>
      <c r="O32" s="203"/>
      <c r="P32" s="1280"/>
      <c r="Q32" s="1283"/>
      <c r="R32" s="1274"/>
      <c r="S32" s="1277"/>
      <c r="T32" s="17"/>
      <c r="U32" s="1278"/>
      <c r="V32" s="1278"/>
      <c r="W32" s="1266"/>
      <c r="Y32" s="380"/>
      <c r="Z32" s="787"/>
      <c r="AA32" s="380"/>
      <c r="AB32" s="787"/>
      <c r="AC32" s="380"/>
    </row>
    <row r="33" spans="1:29" ht="15">
      <c r="A33" s="287"/>
      <c r="B33" s="260" t="s">
        <v>79</v>
      </c>
      <c r="C33" s="213"/>
      <c r="D33" s="213"/>
      <c r="E33" s="213"/>
      <c r="F33" s="213"/>
      <c r="G33" s="213"/>
      <c r="H33" s="213"/>
      <c r="I33" s="213"/>
      <c r="J33" s="213"/>
      <c r="K33" s="213"/>
      <c r="L33" s="213"/>
      <c r="M33" s="28"/>
      <c r="N33" s="287"/>
      <c r="O33" s="260" t="s">
        <v>79</v>
      </c>
      <c r="P33" s="213"/>
      <c r="Q33" s="213"/>
      <c r="R33" s="264"/>
      <c r="S33" s="264"/>
      <c r="T33" s="213"/>
      <c r="U33" s="264"/>
      <c r="V33" s="264"/>
      <c r="W33" s="264"/>
      <c r="Y33" s="380"/>
      <c r="Z33" s="787"/>
      <c r="AA33" s="380"/>
      <c r="AB33" s="787"/>
      <c r="AC33" s="380"/>
    </row>
    <row r="34" spans="1:29" ht="15">
      <c r="A34" s="47">
        <v>1980</v>
      </c>
      <c r="B34" s="251">
        <v>41537</v>
      </c>
      <c r="C34" s="247" t="s">
        <v>32</v>
      </c>
      <c r="D34" s="247" t="s">
        <v>32</v>
      </c>
      <c r="E34" s="247" t="s">
        <v>32</v>
      </c>
      <c r="F34" s="50">
        <v>4484</v>
      </c>
      <c r="G34" s="247" t="s">
        <v>32</v>
      </c>
      <c r="H34" s="50">
        <v>10903</v>
      </c>
      <c r="I34" s="247" t="s">
        <v>32</v>
      </c>
      <c r="J34" s="247" t="s">
        <v>32</v>
      </c>
      <c r="K34" s="247" t="s">
        <v>32</v>
      </c>
      <c r="L34" s="247" t="s">
        <v>32</v>
      </c>
      <c r="M34" s="28"/>
      <c r="N34" s="47">
        <v>1980</v>
      </c>
      <c r="O34" s="250">
        <v>41537</v>
      </c>
      <c r="P34" s="50">
        <v>37218</v>
      </c>
      <c r="Q34" s="50">
        <v>4319</v>
      </c>
      <c r="R34" s="50">
        <v>8793</v>
      </c>
      <c r="S34" s="50">
        <v>50330</v>
      </c>
      <c r="T34" s="50">
        <v>46658</v>
      </c>
      <c r="U34" s="50">
        <v>20172</v>
      </c>
      <c r="V34" s="50">
        <v>2379</v>
      </c>
      <c r="W34" s="50">
        <v>24107</v>
      </c>
      <c r="Y34" s="380"/>
      <c r="Z34" s="787"/>
      <c r="AA34" s="380"/>
      <c r="AB34" s="787"/>
      <c r="AC34" s="380"/>
    </row>
    <row r="35" spans="1:29" ht="15">
      <c r="A35" s="47">
        <v>1981</v>
      </c>
      <c r="B35" s="251">
        <v>40399.4</v>
      </c>
      <c r="C35" s="247" t="s">
        <v>32</v>
      </c>
      <c r="D35" s="247" t="s">
        <v>32</v>
      </c>
      <c r="E35" s="247" t="s">
        <v>32</v>
      </c>
      <c r="F35" s="50">
        <v>4423.2</v>
      </c>
      <c r="G35" s="247" t="s">
        <v>32</v>
      </c>
      <c r="H35" s="50">
        <v>11445.5</v>
      </c>
      <c r="I35" s="247" t="s">
        <v>32</v>
      </c>
      <c r="J35" s="247" t="s">
        <v>32</v>
      </c>
      <c r="K35" s="247" t="s">
        <v>32</v>
      </c>
      <c r="L35" s="247" t="s">
        <v>32</v>
      </c>
      <c r="M35" s="28"/>
      <c r="N35" s="47">
        <v>1981</v>
      </c>
      <c r="O35" s="251">
        <v>40399.4</v>
      </c>
      <c r="P35" s="50">
        <v>36076</v>
      </c>
      <c r="Q35" s="50">
        <v>4323.3999999999996</v>
      </c>
      <c r="R35" s="50">
        <v>10839.3</v>
      </c>
      <c r="S35" s="50">
        <v>51238.7</v>
      </c>
      <c r="T35" s="50">
        <v>46685</v>
      </c>
      <c r="U35" s="50">
        <v>20109.400000000001</v>
      </c>
      <c r="V35" s="50">
        <v>2351.6</v>
      </c>
      <c r="W35" s="50">
        <v>24224</v>
      </c>
      <c r="Y35" s="380"/>
      <c r="Z35" s="787"/>
      <c r="AA35" s="380"/>
      <c r="AB35" s="787"/>
      <c r="AC35" s="380"/>
    </row>
    <row r="36" spans="1:29" ht="15">
      <c r="A36" s="47">
        <v>1982</v>
      </c>
      <c r="B36" s="251">
        <v>44406</v>
      </c>
      <c r="C36" s="247" t="s">
        <v>32</v>
      </c>
      <c r="D36" s="247" t="s">
        <v>32</v>
      </c>
      <c r="E36" s="247" t="s">
        <v>32</v>
      </c>
      <c r="F36" s="50">
        <v>10402.5</v>
      </c>
      <c r="G36" s="247" t="s">
        <v>32</v>
      </c>
      <c r="H36" s="50">
        <v>11169.8</v>
      </c>
      <c r="I36" s="247" t="s">
        <v>32</v>
      </c>
      <c r="J36" s="247" t="s">
        <v>32</v>
      </c>
      <c r="K36" s="247" t="s">
        <v>32</v>
      </c>
      <c r="L36" s="247" t="s">
        <v>32</v>
      </c>
      <c r="M36" s="28"/>
      <c r="N36" s="47">
        <v>1982</v>
      </c>
      <c r="O36" s="251">
        <v>44406</v>
      </c>
      <c r="P36" s="50">
        <v>40295.299999999996</v>
      </c>
      <c r="Q36" s="50">
        <v>4110.8999999999996</v>
      </c>
      <c r="R36" s="50">
        <v>7708.4</v>
      </c>
      <c r="S36" s="50">
        <v>52114.6</v>
      </c>
      <c r="T36" s="50">
        <v>47017.2</v>
      </c>
      <c r="U36" s="50">
        <v>19723.5</v>
      </c>
      <c r="V36" s="50">
        <v>2165.9</v>
      </c>
      <c r="W36" s="50">
        <v>25127.8</v>
      </c>
      <c r="Y36" s="380"/>
      <c r="Z36" s="787"/>
      <c r="AA36" s="380"/>
      <c r="AB36" s="787"/>
      <c r="AC36" s="380"/>
    </row>
    <row r="37" spans="1:29" ht="15">
      <c r="A37" s="47">
        <v>1983</v>
      </c>
      <c r="B37" s="251">
        <v>46987.199999999997</v>
      </c>
      <c r="C37" s="247" t="s">
        <v>32</v>
      </c>
      <c r="D37" s="247" t="s">
        <v>32</v>
      </c>
      <c r="E37" s="247" t="s">
        <v>32</v>
      </c>
      <c r="F37" s="50">
        <v>17505.8</v>
      </c>
      <c r="G37" s="247" t="s">
        <v>32</v>
      </c>
      <c r="H37" s="50">
        <v>10763.599999999999</v>
      </c>
      <c r="I37" s="247" t="s">
        <v>32</v>
      </c>
      <c r="J37" s="247" t="s">
        <v>32</v>
      </c>
      <c r="K37" s="247" t="s">
        <v>32</v>
      </c>
      <c r="L37" s="247" t="s">
        <v>32</v>
      </c>
      <c r="M37" s="28"/>
      <c r="N37" s="47">
        <v>1983</v>
      </c>
      <c r="O37" s="251">
        <v>46987.199999999997</v>
      </c>
      <c r="P37" s="50">
        <v>43038.3</v>
      </c>
      <c r="Q37" s="50">
        <v>3948.9</v>
      </c>
      <c r="R37" s="50">
        <v>7559.4</v>
      </c>
      <c r="S37" s="50">
        <v>54546.6</v>
      </c>
      <c r="T37" s="50">
        <v>48872.2</v>
      </c>
      <c r="U37" s="50">
        <v>20773.599999999999</v>
      </c>
      <c r="V37" s="50">
        <v>2194.6</v>
      </c>
      <c r="W37" s="50">
        <v>25904</v>
      </c>
      <c r="Y37" s="380"/>
      <c r="Z37" s="787"/>
      <c r="AA37" s="380"/>
      <c r="AB37" s="787"/>
      <c r="AC37" s="380"/>
    </row>
    <row r="38" spans="1:29" ht="15">
      <c r="A38" s="47">
        <v>1984</v>
      </c>
      <c r="B38" s="251">
        <v>54106.3</v>
      </c>
      <c r="C38" s="247" t="s">
        <v>32</v>
      </c>
      <c r="D38" s="247" t="s">
        <v>32</v>
      </c>
      <c r="E38" s="247" t="s">
        <v>32</v>
      </c>
      <c r="F38" s="50">
        <v>24022.5</v>
      </c>
      <c r="G38" s="247" t="s">
        <v>32</v>
      </c>
      <c r="H38" s="50">
        <v>10329.6</v>
      </c>
      <c r="I38" s="247" t="s">
        <v>32</v>
      </c>
      <c r="J38" s="247" t="s">
        <v>32</v>
      </c>
      <c r="K38" s="247" t="s">
        <v>32</v>
      </c>
      <c r="L38" s="247" t="s">
        <v>32</v>
      </c>
      <c r="M38" s="247"/>
      <c r="N38" s="47">
        <v>1984</v>
      </c>
      <c r="O38" s="251">
        <v>54106.3</v>
      </c>
      <c r="P38" s="50">
        <v>50201.799999999996</v>
      </c>
      <c r="Q38" s="50">
        <v>3904.5</v>
      </c>
      <c r="R38" s="50">
        <v>2863.3</v>
      </c>
      <c r="S38" s="50">
        <v>56969.599999999999</v>
      </c>
      <c r="T38" s="50">
        <v>50748.3</v>
      </c>
      <c r="U38" s="50">
        <v>21960.400000000001</v>
      </c>
      <c r="V38" s="50">
        <v>2148.5</v>
      </c>
      <c r="W38" s="50">
        <v>26639.4</v>
      </c>
      <c r="Y38" s="380"/>
      <c r="Z38" s="787"/>
      <c r="AA38" s="380"/>
      <c r="AB38" s="787"/>
      <c r="AC38" s="380"/>
    </row>
    <row r="39" spans="1:29" ht="15">
      <c r="A39" s="47">
        <v>1985</v>
      </c>
      <c r="B39" s="251">
        <v>63779</v>
      </c>
      <c r="C39" s="247" t="s">
        <v>32</v>
      </c>
      <c r="D39" s="247" t="s">
        <v>32</v>
      </c>
      <c r="E39" s="247" t="s">
        <v>32</v>
      </c>
      <c r="F39" s="50">
        <v>36415</v>
      </c>
      <c r="G39" s="247" t="s">
        <v>32</v>
      </c>
      <c r="H39" s="50">
        <v>9922</v>
      </c>
      <c r="I39" s="247" t="s">
        <v>32</v>
      </c>
      <c r="J39" s="247" t="s">
        <v>32</v>
      </c>
      <c r="K39" s="247" t="s">
        <v>32</v>
      </c>
      <c r="L39" s="247" t="s">
        <v>32</v>
      </c>
      <c r="M39" s="247"/>
      <c r="N39" s="47">
        <v>1985</v>
      </c>
      <c r="O39" s="251">
        <v>63779</v>
      </c>
      <c r="P39" s="50">
        <v>59741</v>
      </c>
      <c r="Q39" s="50">
        <v>4038</v>
      </c>
      <c r="R39" s="1059">
        <v>-4085</v>
      </c>
      <c r="S39" s="1059">
        <v>59694</v>
      </c>
      <c r="T39" s="1059">
        <v>53972</v>
      </c>
      <c r="U39" s="1059">
        <v>22675</v>
      </c>
      <c r="V39" s="50">
        <v>2274</v>
      </c>
      <c r="W39" s="50">
        <v>29023</v>
      </c>
      <c r="Y39" s="380"/>
      <c r="Z39" s="787"/>
      <c r="AA39" s="380"/>
      <c r="AB39" s="787"/>
      <c r="AC39" s="380"/>
    </row>
    <row r="40" spans="1:29" ht="15">
      <c r="A40" s="47">
        <v>1986</v>
      </c>
      <c r="B40" s="251">
        <v>62022.6</v>
      </c>
      <c r="C40" s="247" t="s">
        <v>32</v>
      </c>
      <c r="D40" s="247" t="s">
        <v>32</v>
      </c>
      <c r="E40" s="247" t="s">
        <v>32</v>
      </c>
      <c r="F40" s="50">
        <v>33073.1</v>
      </c>
      <c r="G40" s="247" t="s">
        <v>32</v>
      </c>
      <c r="H40" s="50">
        <v>10431</v>
      </c>
      <c r="I40" s="247" t="s">
        <v>32</v>
      </c>
      <c r="J40" s="247" t="s">
        <v>32</v>
      </c>
      <c r="K40" s="247" t="s">
        <v>32</v>
      </c>
      <c r="L40" s="247" t="s">
        <v>32</v>
      </c>
      <c r="M40" s="247"/>
      <c r="N40" s="47">
        <v>1986</v>
      </c>
      <c r="O40" s="251">
        <v>62022.6</v>
      </c>
      <c r="P40" s="50">
        <v>58137</v>
      </c>
      <c r="Q40" s="50">
        <v>3885.6</v>
      </c>
      <c r="R40" s="1059">
        <v>-1852.8</v>
      </c>
      <c r="S40" s="1059">
        <v>60169.8</v>
      </c>
      <c r="T40" s="1059">
        <v>53345.2</v>
      </c>
      <c r="U40" s="1059">
        <v>22925.5</v>
      </c>
      <c r="V40" s="50">
        <v>2188.4</v>
      </c>
      <c r="W40" s="50">
        <v>28231.299999999996</v>
      </c>
      <c r="Y40" s="380"/>
      <c r="Z40" s="787"/>
      <c r="AA40" s="380"/>
      <c r="AB40" s="787"/>
      <c r="AC40" s="380"/>
    </row>
    <row r="41" spans="1:29" ht="15">
      <c r="A41" s="47">
        <v>1987</v>
      </c>
      <c r="B41" s="251">
        <v>62464.3</v>
      </c>
      <c r="C41" s="247" t="s">
        <v>32</v>
      </c>
      <c r="D41" s="247" t="s">
        <v>32</v>
      </c>
      <c r="E41" s="247" t="s">
        <v>32</v>
      </c>
      <c r="F41" s="50">
        <v>32944.5</v>
      </c>
      <c r="G41" s="247" t="s">
        <v>32</v>
      </c>
      <c r="H41" s="50">
        <v>11711</v>
      </c>
      <c r="I41" s="247" t="s">
        <v>32</v>
      </c>
      <c r="J41" s="247" t="s">
        <v>32</v>
      </c>
      <c r="K41" s="247" t="s">
        <v>32</v>
      </c>
      <c r="L41" s="247" t="s">
        <v>32</v>
      </c>
      <c r="M41" s="247"/>
      <c r="N41" s="47">
        <v>1987</v>
      </c>
      <c r="O41" s="251">
        <v>62464.3</v>
      </c>
      <c r="P41" s="50">
        <v>58391.1</v>
      </c>
      <c r="Q41" s="50">
        <v>4073.2</v>
      </c>
      <c r="R41" s="1059">
        <v>-339.1</v>
      </c>
      <c r="S41" s="1059">
        <v>62125.2</v>
      </c>
      <c r="T41" s="1059">
        <v>55154.8</v>
      </c>
      <c r="U41" s="1059">
        <v>23427.8</v>
      </c>
      <c r="V41" s="50">
        <v>2195.8000000000002</v>
      </c>
      <c r="W41" s="50">
        <v>29531.200000000004</v>
      </c>
      <c r="Y41" s="380"/>
      <c r="Z41" s="787"/>
      <c r="AA41" s="380"/>
      <c r="AB41" s="787"/>
      <c r="AC41" s="380"/>
    </row>
    <row r="42" spans="1:29" ht="15">
      <c r="A42" s="47">
        <v>1988</v>
      </c>
      <c r="B42" s="251">
        <v>66072.5</v>
      </c>
      <c r="C42" s="247" t="s">
        <v>32</v>
      </c>
      <c r="D42" s="247" t="s">
        <v>32</v>
      </c>
      <c r="E42" s="247" t="s">
        <v>32</v>
      </c>
      <c r="F42" s="50">
        <v>38701.199999999997</v>
      </c>
      <c r="G42" s="247" t="s">
        <v>32</v>
      </c>
      <c r="H42" s="50">
        <v>11883.7</v>
      </c>
      <c r="I42" s="247" t="s">
        <v>32</v>
      </c>
      <c r="J42" s="247" t="s">
        <v>32</v>
      </c>
      <c r="K42" s="247" t="s">
        <v>32</v>
      </c>
      <c r="L42" s="247" t="s">
        <v>32</v>
      </c>
      <c r="M42" s="247"/>
      <c r="N42" s="47">
        <v>1988</v>
      </c>
      <c r="O42" s="251">
        <v>66072.5</v>
      </c>
      <c r="P42" s="50">
        <v>62077.5</v>
      </c>
      <c r="Q42" s="50">
        <v>3995</v>
      </c>
      <c r="R42" s="1059">
        <v>-1603.7</v>
      </c>
      <c r="S42" s="1059">
        <v>64468.800000000003</v>
      </c>
      <c r="T42" s="1059">
        <v>56571.3</v>
      </c>
      <c r="U42" s="1059">
        <v>25082.3</v>
      </c>
      <c r="V42" s="50">
        <v>2131.6</v>
      </c>
      <c r="W42" s="50">
        <v>29357.5</v>
      </c>
      <c r="Y42" s="380"/>
      <c r="Z42" s="787"/>
      <c r="AA42" s="380"/>
      <c r="AB42" s="787"/>
      <c r="AC42" s="380"/>
    </row>
    <row r="43" spans="1:29" ht="15">
      <c r="A43" s="47">
        <v>1989</v>
      </c>
      <c r="B43" s="251">
        <v>68915.8</v>
      </c>
      <c r="C43" s="247" t="s">
        <v>32</v>
      </c>
      <c r="D43" s="247" t="s">
        <v>32</v>
      </c>
      <c r="E43" s="247" t="s">
        <v>32</v>
      </c>
      <c r="F43" s="50">
        <v>42103</v>
      </c>
      <c r="G43" s="247" t="s">
        <v>32</v>
      </c>
      <c r="H43" s="50">
        <v>10954.4</v>
      </c>
      <c r="I43" s="247" t="s">
        <v>32</v>
      </c>
      <c r="J43" s="247" t="s">
        <v>32</v>
      </c>
      <c r="K43" s="247" t="s">
        <v>32</v>
      </c>
      <c r="L43" s="247" t="s">
        <v>32</v>
      </c>
      <c r="M43" s="247"/>
      <c r="N43" s="47">
        <v>1989</v>
      </c>
      <c r="O43" s="251">
        <v>68915.8</v>
      </c>
      <c r="P43" s="50">
        <v>64879.1</v>
      </c>
      <c r="Q43" s="50">
        <v>4036.7</v>
      </c>
      <c r="R43" s="1059">
        <v>-2521.6</v>
      </c>
      <c r="S43" s="1059">
        <v>66394.2</v>
      </c>
      <c r="T43" s="1059">
        <v>58492.6</v>
      </c>
      <c r="U43" s="1059">
        <v>26289.599999999999</v>
      </c>
      <c r="V43" s="50">
        <v>2143</v>
      </c>
      <c r="W43" s="50">
        <v>30060.000000000004</v>
      </c>
      <c r="Y43" s="380"/>
      <c r="Z43" s="787"/>
      <c r="AA43" s="380"/>
      <c r="AB43" s="787"/>
      <c r="AC43" s="380"/>
    </row>
    <row r="44" spans="1:29" ht="15">
      <c r="A44" s="249">
        <v>1990</v>
      </c>
      <c r="B44" s="623">
        <v>71054</v>
      </c>
      <c r="C44" s="642">
        <v>11063</v>
      </c>
      <c r="D44" s="642">
        <v>1963</v>
      </c>
      <c r="E44" s="642">
        <v>5314</v>
      </c>
      <c r="F44" s="642">
        <v>41095</v>
      </c>
      <c r="G44" s="642">
        <v>10973</v>
      </c>
      <c r="H44" s="642">
        <v>10459</v>
      </c>
      <c r="I44" s="645" t="s">
        <v>32</v>
      </c>
      <c r="J44" s="645" t="s">
        <v>32</v>
      </c>
      <c r="K44" s="642">
        <v>514</v>
      </c>
      <c r="L44" s="642">
        <v>646</v>
      </c>
      <c r="M44" s="50"/>
      <c r="N44" s="47">
        <v>1990</v>
      </c>
      <c r="O44" s="623">
        <v>71054</v>
      </c>
      <c r="P44" s="642">
        <v>66951</v>
      </c>
      <c r="Q44" s="642">
        <v>4103</v>
      </c>
      <c r="R44" s="1059">
        <v>-2220</v>
      </c>
      <c r="S44" s="1059">
        <v>68834</v>
      </c>
      <c r="T44" s="1059">
        <v>60269.278733800726</v>
      </c>
      <c r="U44" s="1059">
        <v>26403.888888888887</v>
      </c>
      <c r="V44" s="1023">
        <v>2318.8888888888887</v>
      </c>
      <c r="W44" s="1059">
        <v>31546.944444444445</v>
      </c>
      <c r="X44" s="1046"/>
      <c r="Y44" s="380"/>
      <c r="Z44" s="787"/>
      <c r="AA44" s="380"/>
      <c r="AB44" s="787"/>
      <c r="AC44" s="380"/>
    </row>
    <row r="45" spans="1:29" ht="15">
      <c r="A45" s="249">
        <v>1991</v>
      </c>
      <c r="B45" s="1029">
        <v>73945</v>
      </c>
      <c r="C45" s="1023">
        <v>10675</v>
      </c>
      <c r="D45" s="1023">
        <v>3415</v>
      </c>
      <c r="E45" s="1023">
        <v>4248</v>
      </c>
      <c r="F45" s="1023">
        <v>44903</v>
      </c>
      <c r="G45" s="1023">
        <v>10046</v>
      </c>
      <c r="H45" s="1023">
        <v>9528.2668371696509</v>
      </c>
      <c r="I45" s="1000" t="s">
        <v>32</v>
      </c>
      <c r="J45" s="1000" t="s">
        <v>32</v>
      </c>
      <c r="K45" s="1023">
        <v>518</v>
      </c>
      <c r="L45" s="1023">
        <v>658</v>
      </c>
      <c r="M45" s="50"/>
      <c r="N45" s="47">
        <v>1991</v>
      </c>
      <c r="O45" s="623">
        <v>73945</v>
      </c>
      <c r="P45" s="642">
        <v>69823</v>
      </c>
      <c r="Q45" s="642">
        <v>3821</v>
      </c>
      <c r="R45" s="1059">
        <v>-2606.6666666666747</v>
      </c>
      <c r="S45" s="1059">
        <v>71338.333333333328</v>
      </c>
      <c r="T45" s="1059">
        <v>62440.3264446096</v>
      </c>
      <c r="U45" s="1059">
        <v>27309.166666666664</v>
      </c>
      <c r="V45" s="50">
        <v>2475.8333333333335</v>
      </c>
      <c r="W45" s="50">
        <v>32655</v>
      </c>
      <c r="X45" s="1046"/>
      <c r="Y45" s="380"/>
      <c r="Z45" s="787"/>
      <c r="AA45" s="380"/>
      <c r="AB45" s="787"/>
      <c r="AC45" s="380"/>
    </row>
    <row r="46" spans="1:29" ht="15">
      <c r="A46" s="249">
        <v>1992</v>
      </c>
      <c r="B46" s="1029">
        <v>72902</v>
      </c>
      <c r="C46" s="1023">
        <v>10063</v>
      </c>
      <c r="D46" s="1023">
        <v>2656</v>
      </c>
      <c r="E46" s="1023">
        <v>3312</v>
      </c>
      <c r="F46" s="1023">
        <v>44425</v>
      </c>
      <c r="G46" s="1023">
        <v>11942</v>
      </c>
      <c r="H46" s="1023">
        <v>11385</v>
      </c>
      <c r="I46" s="1000" t="s">
        <v>32</v>
      </c>
      <c r="J46" s="1000" t="s">
        <v>32</v>
      </c>
      <c r="K46" s="1023">
        <v>557</v>
      </c>
      <c r="L46" s="1023">
        <v>504</v>
      </c>
      <c r="M46" s="50"/>
      <c r="N46" s="47">
        <v>1992</v>
      </c>
      <c r="O46" s="623">
        <v>72902</v>
      </c>
      <c r="P46" s="642">
        <v>68640</v>
      </c>
      <c r="Q46" s="642">
        <v>3867</v>
      </c>
      <c r="R46" s="1059">
        <v>-1310.8333333333333</v>
      </c>
      <c r="S46" s="1059">
        <v>71591.166666666672</v>
      </c>
      <c r="T46" s="1059">
        <v>62862.500000000007</v>
      </c>
      <c r="U46" s="1059">
        <v>27392.777777777777</v>
      </c>
      <c r="V46" s="1059">
        <v>2502.7777777777778</v>
      </c>
      <c r="W46" s="50">
        <v>32966.944444444445</v>
      </c>
      <c r="X46" s="1046"/>
      <c r="Y46" s="380"/>
      <c r="Z46" s="787"/>
      <c r="AA46" s="380"/>
      <c r="AB46" s="787"/>
      <c r="AC46" s="380"/>
    </row>
    <row r="47" spans="1:29" ht="15">
      <c r="A47" s="249">
        <v>1993</v>
      </c>
      <c r="B47" s="1029">
        <v>70443</v>
      </c>
      <c r="C47" s="1023">
        <v>10588</v>
      </c>
      <c r="D47" s="1023">
        <v>1744</v>
      </c>
      <c r="E47" s="1023">
        <v>2962</v>
      </c>
      <c r="F47" s="1023">
        <v>42119</v>
      </c>
      <c r="G47" s="1023">
        <v>12594</v>
      </c>
      <c r="H47" s="1023">
        <v>12042</v>
      </c>
      <c r="I47" s="1000" t="s">
        <v>32</v>
      </c>
      <c r="J47" s="1000" t="s">
        <v>32</v>
      </c>
      <c r="K47" s="1023">
        <v>552</v>
      </c>
      <c r="L47" s="1023">
        <v>436</v>
      </c>
      <c r="M47" s="50"/>
      <c r="N47" s="47">
        <v>1993</v>
      </c>
      <c r="O47" s="623">
        <v>70443</v>
      </c>
      <c r="P47" s="642">
        <v>66109</v>
      </c>
      <c r="Q47" s="642">
        <v>4334</v>
      </c>
      <c r="R47" s="1059">
        <v>568.5</v>
      </c>
      <c r="S47" s="1059">
        <v>71011.5</v>
      </c>
      <c r="T47" s="1059">
        <v>62115.333333333336</v>
      </c>
      <c r="U47" s="1059">
        <v>26238.611111111109</v>
      </c>
      <c r="V47" s="50">
        <v>2525.2777777777778</v>
      </c>
      <c r="W47" s="50">
        <v>33351.666666666664</v>
      </c>
      <c r="X47" s="1046"/>
      <c r="Y47" s="380"/>
      <c r="Z47" s="787"/>
      <c r="AA47" s="380"/>
      <c r="AB47" s="787"/>
      <c r="AC47" s="380"/>
    </row>
    <row r="48" spans="1:29" ht="15">
      <c r="A48" s="249">
        <v>1994</v>
      </c>
      <c r="B48" s="1029">
        <v>72256</v>
      </c>
      <c r="C48" s="1023">
        <v>10059</v>
      </c>
      <c r="D48" s="1023">
        <v>1776</v>
      </c>
      <c r="E48" s="1023">
        <v>3306</v>
      </c>
      <c r="F48" s="1023">
        <v>43956</v>
      </c>
      <c r="G48" s="1023">
        <v>12498</v>
      </c>
      <c r="H48" s="1023">
        <v>11955</v>
      </c>
      <c r="I48" s="1000" t="s">
        <v>32</v>
      </c>
      <c r="J48" s="1000" t="s">
        <v>32</v>
      </c>
      <c r="K48" s="1023">
        <v>543</v>
      </c>
      <c r="L48" s="1023">
        <v>661</v>
      </c>
      <c r="M48" s="50"/>
      <c r="N48" s="47">
        <v>1994</v>
      </c>
      <c r="O48" s="623">
        <v>72256</v>
      </c>
      <c r="P48" s="642">
        <v>67746</v>
      </c>
      <c r="Q48" s="642">
        <v>4510</v>
      </c>
      <c r="R48" s="1059">
        <v>-593</v>
      </c>
      <c r="S48" s="1059">
        <v>71663</v>
      </c>
      <c r="T48" s="1059">
        <v>62872.444444444445</v>
      </c>
      <c r="U48" s="1059">
        <v>26772.777777777777</v>
      </c>
      <c r="V48" s="50">
        <v>2607.2222222222222</v>
      </c>
      <c r="W48" s="1059">
        <v>33491.666666666664</v>
      </c>
      <c r="X48" s="1046"/>
      <c r="Y48" s="380"/>
      <c r="Z48" s="787"/>
      <c r="AA48" s="380"/>
      <c r="AB48" s="787"/>
      <c r="AC48" s="380"/>
    </row>
    <row r="49" spans="1:31" ht="15">
      <c r="A49" s="249">
        <v>1995</v>
      </c>
      <c r="B49" s="1029">
        <v>75907</v>
      </c>
      <c r="C49" s="1023">
        <v>9990</v>
      </c>
      <c r="D49" s="1023">
        <v>1245</v>
      </c>
      <c r="E49" s="1023">
        <v>3187</v>
      </c>
      <c r="F49" s="1023">
        <v>46809</v>
      </c>
      <c r="G49" s="1023">
        <v>13809</v>
      </c>
      <c r="H49" s="1023">
        <v>13113</v>
      </c>
      <c r="I49" s="1000" t="s">
        <v>32</v>
      </c>
      <c r="J49" s="1000" t="s">
        <v>32</v>
      </c>
      <c r="K49" s="1023">
        <v>696</v>
      </c>
      <c r="L49" s="1023">
        <v>867</v>
      </c>
      <c r="M49" s="50"/>
      <c r="N49" s="47">
        <v>1995</v>
      </c>
      <c r="O49" s="623">
        <v>75907</v>
      </c>
      <c r="P49" s="642">
        <v>71412</v>
      </c>
      <c r="Q49" s="642">
        <v>4495</v>
      </c>
      <c r="R49" s="1059">
        <v>-2258.3333333333335</v>
      </c>
      <c r="S49" s="1059">
        <v>73648.666666666672</v>
      </c>
      <c r="T49" s="1059">
        <v>67262.277777777781</v>
      </c>
      <c r="U49" s="1059">
        <v>28068.611111111109</v>
      </c>
      <c r="V49" s="50">
        <v>2650.8333333333335</v>
      </c>
      <c r="W49" s="50">
        <v>36542.777777777774</v>
      </c>
      <c r="X49" s="1046"/>
      <c r="Y49" s="380"/>
      <c r="Z49" s="787"/>
      <c r="AA49" s="380"/>
      <c r="AB49" s="787"/>
      <c r="AC49" s="380"/>
      <c r="AE49" s="45" t="s">
        <v>616</v>
      </c>
    </row>
    <row r="50" spans="1:31" ht="15">
      <c r="A50" s="249">
        <v>1996</v>
      </c>
      <c r="B50" s="1029">
        <v>76326</v>
      </c>
      <c r="C50" s="1023">
        <v>11553</v>
      </c>
      <c r="D50" s="1023">
        <v>1120</v>
      </c>
      <c r="E50" s="1023">
        <v>3216</v>
      </c>
      <c r="F50" s="1023">
        <v>46869</v>
      </c>
      <c r="G50" s="1023">
        <v>12650</v>
      </c>
      <c r="H50" s="1023">
        <v>11905</v>
      </c>
      <c r="I50" s="1000" t="s">
        <v>32</v>
      </c>
      <c r="J50" s="1000" t="s">
        <v>32</v>
      </c>
      <c r="K50" s="1023">
        <v>745</v>
      </c>
      <c r="L50" s="1023">
        <v>919</v>
      </c>
      <c r="M50" s="50"/>
      <c r="N50" s="47">
        <v>1996</v>
      </c>
      <c r="O50" s="623">
        <v>76326</v>
      </c>
      <c r="P50" s="642">
        <v>71856</v>
      </c>
      <c r="Q50" s="642">
        <v>4470</v>
      </c>
      <c r="R50" s="1059">
        <v>-1825</v>
      </c>
      <c r="S50" s="1059">
        <v>74501</v>
      </c>
      <c r="T50" s="1059">
        <v>67074.888888888891</v>
      </c>
      <c r="U50" s="1059">
        <v>26254.444444444445</v>
      </c>
      <c r="V50" s="50">
        <v>2631.1111111111109</v>
      </c>
      <c r="W50" s="50">
        <v>38189.444444444445</v>
      </c>
      <c r="X50" s="1046"/>
      <c r="Y50" s="380"/>
      <c r="Z50" s="787"/>
      <c r="AA50" s="380"/>
      <c r="AB50" s="787"/>
      <c r="AC50" s="380"/>
    </row>
    <row r="51" spans="1:31" ht="15">
      <c r="A51" s="249">
        <v>1997</v>
      </c>
      <c r="B51" s="1029">
        <v>76491</v>
      </c>
      <c r="C51" s="1023">
        <v>10886</v>
      </c>
      <c r="D51" s="1023">
        <v>1086</v>
      </c>
      <c r="E51" s="1023">
        <v>3440</v>
      </c>
      <c r="F51" s="1023">
        <v>47684</v>
      </c>
      <c r="G51" s="1023">
        <v>12410</v>
      </c>
      <c r="H51" s="1023">
        <v>11640</v>
      </c>
      <c r="I51" s="1000" t="s">
        <v>32</v>
      </c>
      <c r="J51" s="1000" t="s">
        <v>32</v>
      </c>
      <c r="K51" s="1023">
        <v>770</v>
      </c>
      <c r="L51" s="1023">
        <v>985</v>
      </c>
      <c r="M51" s="50"/>
      <c r="N51" s="47">
        <v>1997</v>
      </c>
      <c r="O51" s="623">
        <v>76491</v>
      </c>
      <c r="P51" s="642">
        <v>71493</v>
      </c>
      <c r="Q51" s="642">
        <v>4997</v>
      </c>
      <c r="R51" s="1023">
        <v>-1385</v>
      </c>
      <c r="S51" s="642">
        <v>75106</v>
      </c>
      <c r="T51" s="1023">
        <v>67499.611111111109</v>
      </c>
      <c r="U51" s="50">
        <v>26754.444444444445</v>
      </c>
      <c r="V51" s="50">
        <v>2752.2222222222222</v>
      </c>
      <c r="W51" s="50">
        <v>37992.5</v>
      </c>
      <c r="X51" s="1046"/>
      <c r="Y51" s="380"/>
      <c r="Z51" s="787"/>
      <c r="AA51" s="380"/>
      <c r="AB51" s="787"/>
      <c r="AC51" s="380"/>
    </row>
    <row r="52" spans="1:31" ht="15">
      <c r="A52" s="249">
        <v>1998</v>
      </c>
      <c r="B52" s="1029">
        <v>78337</v>
      </c>
      <c r="C52" s="1023">
        <v>11654</v>
      </c>
      <c r="D52" s="1023">
        <v>1318</v>
      </c>
      <c r="E52" s="1023">
        <v>3818</v>
      </c>
      <c r="F52" s="1023">
        <v>47249</v>
      </c>
      <c r="G52" s="1023">
        <v>13271</v>
      </c>
      <c r="H52" s="1023">
        <v>12325</v>
      </c>
      <c r="I52" s="1023">
        <v>75</v>
      </c>
      <c r="J52" s="1023">
        <v>6</v>
      </c>
      <c r="K52" s="1023">
        <v>865</v>
      </c>
      <c r="L52" s="1023">
        <v>1026</v>
      </c>
      <c r="M52" s="50"/>
      <c r="N52" s="47">
        <v>1998</v>
      </c>
      <c r="O52" s="623">
        <v>78337</v>
      </c>
      <c r="P52" s="642">
        <v>73708</v>
      </c>
      <c r="Q52" s="642">
        <v>4628</v>
      </c>
      <c r="R52" s="1023">
        <v>-1619.1819999999998</v>
      </c>
      <c r="S52" s="642">
        <v>76717.817999999999</v>
      </c>
      <c r="T52" s="1059">
        <v>68795.740739999994</v>
      </c>
      <c r="U52" s="50">
        <v>27481.761559999999</v>
      </c>
      <c r="V52" s="50">
        <v>2772.4270000000001</v>
      </c>
      <c r="W52" s="50">
        <v>38541.226000000002</v>
      </c>
      <c r="X52" s="1046"/>
      <c r="Y52" s="380"/>
      <c r="Z52" s="787"/>
      <c r="AA52" s="380"/>
      <c r="AB52" s="787"/>
      <c r="AC52" s="380"/>
    </row>
    <row r="53" spans="1:31" ht="15">
      <c r="A53" s="249">
        <v>1999</v>
      </c>
      <c r="B53" s="1029">
        <v>80305</v>
      </c>
      <c r="C53" s="1023">
        <v>10921</v>
      </c>
      <c r="D53" s="1023">
        <v>1113</v>
      </c>
      <c r="E53" s="1023">
        <v>4554</v>
      </c>
      <c r="F53" s="1023">
        <v>47612</v>
      </c>
      <c r="G53" s="1023">
        <v>14902</v>
      </c>
      <c r="H53" s="1023">
        <v>13863</v>
      </c>
      <c r="I53" s="1023">
        <v>92</v>
      </c>
      <c r="J53" s="1023">
        <v>20</v>
      </c>
      <c r="K53" s="1023">
        <v>926</v>
      </c>
      <c r="L53" s="1023">
        <v>1203</v>
      </c>
      <c r="M53" s="50"/>
      <c r="N53" s="47">
        <v>1999</v>
      </c>
      <c r="O53" s="623">
        <v>80305</v>
      </c>
      <c r="P53" s="642">
        <v>75877.47</v>
      </c>
      <c r="Q53" s="642">
        <v>4427.6450000000004</v>
      </c>
      <c r="R53" s="1023">
        <v>-2489.1680000000001</v>
      </c>
      <c r="S53" s="642">
        <v>77815.831999999995</v>
      </c>
      <c r="T53" s="1023">
        <v>70429.336360000001</v>
      </c>
      <c r="U53" s="50">
        <v>27624.160360000002</v>
      </c>
      <c r="V53" s="50">
        <v>2715.0329999999999</v>
      </c>
      <c r="W53" s="50">
        <v>40090.258000000009</v>
      </c>
      <c r="X53" s="1046"/>
      <c r="Y53" s="380"/>
      <c r="Z53" s="787"/>
      <c r="AA53" s="380"/>
      <c r="AB53" s="787"/>
      <c r="AC53" s="380"/>
    </row>
    <row r="54" spans="1:31" ht="15.75" customHeight="1">
      <c r="A54" s="61" t="s">
        <v>128</v>
      </c>
      <c r="B54" s="50"/>
      <c r="C54" s="50"/>
      <c r="D54" s="50"/>
      <c r="E54" s="50"/>
      <c r="F54" s="50"/>
      <c r="G54" s="50"/>
      <c r="H54" s="50"/>
      <c r="I54" s="50"/>
      <c r="J54" s="50"/>
      <c r="K54" s="50"/>
      <c r="L54" s="50"/>
      <c r="M54" s="50"/>
      <c r="N54" s="553" t="s">
        <v>128</v>
      </c>
      <c r="O54" s="50"/>
      <c r="P54" s="50"/>
      <c r="Q54" s="50"/>
      <c r="R54" s="50"/>
      <c r="S54" s="50"/>
      <c r="T54" s="50"/>
      <c r="U54" s="50"/>
      <c r="V54" s="50"/>
      <c r="W54" s="50"/>
      <c r="Y54" s="380"/>
      <c r="Z54" s="787"/>
      <c r="AA54" s="380"/>
      <c r="AB54" s="787"/>
      <c r="AC54" s="380"/>
    </row>
    <row r="55" spans="1:31" ht="15.75" customHeight="1">
      <c r="A55" s="67" t="s">
        <v>393</v>
      </c>
      <c r="B55" s="50"/>
      <c r="C55" s="50"/>
      <c r="D55" s="50"/>
      <c r="E55" s="50"/>
      <c r="F55" s="50"/>
      <c r="G55" s="50"/>
      <c r="H55" s="50"/>
      <c r="I55" s="50"/>
      <c r="J55" s="50"/>
      <c r="K55" s="50"/>
      <c r="L55" s="50"/>
      <c r="M55" s="50"/>
      <c r="N55" s="67" t="s">
        <v>394</v>
      </c>
      <c r="O55" s="50"/>
      <c r="P55" s="50"/>
      <c r="Q55" s="50"/>
      <c r="R55" s="50"/>
      <c r="S55" s="50"/>
      <c r="T55" s="50"/>
      <c r="U55" s="50"/>
      <c r="V55" s="50"/>
      <c r="W55" s="50"/>
      <c r="Y55" s="380"/>
      <c r="Z55" s="787"/>
      <c r="AA55" s="380"/>
      <c r="AB55" s="787"/>
      <c r="AC55" s="380"/>
    </row>
    <row r="56" spans="1:31" ht="22.9" customHeight="1">
      <c r="A56" s="47"/>
      <c r="B56" s="50"/>
      <c r="C56" s="50"/>
      <c r="D56" s="50"/>
      <c r="E56" s="50"/>
      <c r="F56" s="50"/>
      <c r="G56" s="50"/>
      <c r="H56" s="50"/>
      <c r="I56" s="50"/>
      <c r="J56" s="50"/>
      <c r="K56" s="50"/>
      <c r="L56" s="50"/>
      <c r="M56" s="50"/>
      <c r="N56" s="1232" t="s">
        <v>701</v>
      </c>
      <c r="O56" s="1232"/>
      <c r="P56" s="1232"/>
      <c r="Q56" s="1232"/>
      <c r="R56" s="1232"/>
      <c r="S56" s="1232"/>
      <c r="T56" s="1232"/>
      <c r="U56" s="1232"/>
      <c r="V56" s="1232"/>
      <c r="W56" s="1232"/>
      <c r="Y56" s="380"/>
      <c r="Z56" s="787"/>
      <c r="AA56" s="380"/>
      <c r="AB56" s="787"/>
      <c r="AC56" s="380"/>
    </row>
    <row r="57" spans="1:31" ht="15.75" customHeight="1">
      <c r="A57" s="345" t="s">
        <v>617</v>
      </c>
      <c r="B57" s="378"/>
      <c r="C57" s="378"/>
      <c r="D57" s="378"/>
      <c r="E57" s="378"/>
      <c r="F57" s="378"/>
      <c r="G57" s="378"/>
      <c r="H57" s="378"/>
      <c r="I57" s="378"/>
      <c r="J57" s="378"/>
      <c r="K57" s="378"/>
      <c r="L57" s="378"/>
      <c r="M57" s="378"/>
      <c r="N57" s="345" t="s">
        <v>617</v>
      </c>
      <c r="O57" s="379"/>
      <c r="P57" s="378"/>
      <c r="Q57" s="378"/>
      <c r="R57" s="378"/>
      <c r="S57" s="378"/>
      <c r="T57" s="378"/>
      <c r="U57" s="378"/>
      <c r="V57" s="378"/>
      <c r="W57" s="378"/>
      <c r="Y57" s="380"/>
      <c r="Z57" s="787"/>
      <c r="AA57" s="380"/>
      <c r="AB57" s="787"/>
      <c r="AC57" s="380"/>
    </row>
    <row r="58" spans="1:31" ht="4.9000000000000004" customHeight="1">
      <c r="A58" s="225"/>
      <c r="B58" s="537"/>
      <c r="C58" s="537"/>
      <c r="D58" s="537"/>
      <c r="E58" s="537"/>
      <c r="F58" s="537"/>
      <c r="G58" s="537"/>
      <c r="H58" s="537"/>
      <c r="I58" s="537"/>
      <c r="J58" s="537"/>
      <c r="K58" s="537"/>
      <c r="L58" s="537"/>
      <c r="M58" s="537"/>
      <c r="N58" s="492"/>
      <c r="O58" s="492"/>
      <c r="P58" s="537"/>
      <c r="Q58" s="537"/>
      <c r="R58" s="378"/>
      <c r="S58" s="378"/>
      <c r="T58" s="378"/>
      <c r="U58" s="378"/>
      <c r="V58" s="378"/>
      <c r="W58" s="378"/>
      <c r="Y58" s="380"/>
      <c r="Z58" s="787"/>
      <c r="AA58" s="380"/>
      <c r="AB58" s="787"/>
      <c r="AC58" s="380"/>
    </row>
    <row r="59" spans="1:31" ht="15">
      <c r="A59" s="285"/>
      <c r="B59" s="538"/>
      <c r="C59" s="539" t="s">
        <v>10</v>
      </c>
      <c r="D59" s="554"/>
      <c r="E59" s="554"/>
      <c r="F59" s="554"/>
      <c r="G59" s="554"/>
      <c r="H59" s="554"/>
      <c r="I59" s="554"/>
      <c r="J59" s="554"/>
      <c r="K59" s="554"/>
      <c r="L59" s="554"/>
      <c r="M59" s="510"/>
      <c r="N59" s="555"/>
      <c r="O59" s="538"/>
      <c r="P59" s="540" t="s">
        <v>10</v>
      </c>
      <c r="Q59" s="556"/>
      <c r="R59" s="1272"/>
      <c r="S59" s="1275"/>
      <c r="T59" s="265"/>
      <c r="U59" s="539" t="s">
        <v>10</v>
      </c>
      <c r="V59" s="264"/>
      <c r="W59" s="264"/>
      <c r="Y59" s="380"/>
      <c r="Z59" s="787"/>
      <c r="AA59" s="380"/>
      <c r="AB59" s="787"/>
      <c r="AC59" s="380"/>
    </row>
    <row r="60" spans="1:31" ht="12.6" customHeight="1">
      <c r="A60" s="286"/>
      <c r="B60" s="557"/>
      <c r="C60" s="1271" t="s">
        <v>36</v>
      </c>
      <c r="D60" s="1271" t="s">
        <v>392</v>
      </c>
      <c r="E60" s="1271" t="s">
        <v>18</v>
      </c>
      <c r="F60" s="1271" t="s">
        <v>228</v>
      </c>
      <c r="G60" s="1271" t="s">
        <v>641</v>
      </c>
      <c r="H60" s="539" t="s">
        <v>58</v>
      </c>
      <c r="I60" s="554"/>
      <c r="J60" s="554"/>
      <c r="K60" s="558"/>
      <c r="L60" s="1267" t="s">
        <v>19</v>
      </c>
      <c r="M60" s="510"/>
      <c r="N60" s="559"/>
      <c r="O60" s="557"/>
      <c r="P60" s="1269" t="s">
        <v>638</v>
      </c>
      <c r="Q60" s="1244" t="s">
        <v>227</v>
      </c>
      <c r="R60" s="1273"/>
      <c r="S60" s="1276"/>
      <c r="T60" s="17"/>
      <c r="U60" s="1271" t="s">
        <v>639</v>
      </c>
      <c r="V60" s="1271" t="s">
        <v>9</v>
      </c>
      <c r="W60" s="1265" t="s">
        <v>640</v>
      </c>
      <c r="Y60" s="380"/>
      <c r="Z60" s="787"/>
      <c r="AA60" s="380"/>
      <c r="AB60" s="787"/>
      <c r="AC60" s="380"/>
    </row>
    <row r="61" spans="1:31" ht="25.15" customHeight="1">
      <c r="A61" s="286"/>
      <c r="B61" s="541"/>
      <c r="C61" s="1271"/>
      <c r="D61" s="1271"/>
      <c r="E61" s="1271"/>
      <c r="F61" s="1271"/>
      <c r="G61" s="1271"/>
      <c r="H61" s="396" t="s">
        <v>283</v>
      </c>
      <c r="I61" s="396" t="s">
        <v>85</v>
      </c>
      <c r="J61" s="396" t="s">
        <v>229</v>
      </c>
      <c r="K61" s="396" t="s">
        <v>230</v>
      </c>
      <c r="L61" s="1268"/>
      <c r="M61" s="510"/>
      <c r="N61" s="559"/>
      <c r="O61" s="541"/>
      <c r="P61" s="1270"/>
      <c r="Q61" s="1246"/>
      <c r="R61" s="1274"/>
      <c r="S61" s="1277"/>
      <c r="T61" s="17"/>
      <c r="U61" s="1271"/>
      <c r="V61" s="1271"/>
      <c r="W61" s="1266"/>
      <c r="Y61" s="380"/>
      <c r="Z61" s="787"/>
      <c r="AA61" s="380"/>
      <c r="AB61" s="787"/>
      <c r="AC61" s="380"/>
    </row>
    <row r="62" spans="1:31" ht="11.45" customHeight="1">
      <c r="A62" s="287"/>
      <c r="B62" s="545" t="s">
        <v>79</v>
      </c>
      <c r="C62" s="546"/>
      <c r="D62" s="546"/>
      <c r="E62" s="546"/>
      <c r="F62" s="546"/>
      <c r="G62" s="546"/>
      <c r="H62" s="546"/>
      <c r="I62" s="546"/>
      <c r="J62" s="546"/>
      <c r="K62" s="546"/>
      <c r="L62" s="546"/>
      <c r="M62" s="510"/>
      <c r="N62" s="560"/>
      <c r="O62" s="545" t="s">
        <v>79</v>
      </c>
      <c r="P62" s="546"/>
      <c r="Q62" s="546"/>
      <c r="R62" s="264"/>
      <c r="S62" s="264"/>
      <c r="T62" s="546"/>
      <c r="U62" s="264"/>
      <c r="V62" s="264"/>
      <c r="W62" s="264"/>
      <c r="Y62" s="380"/>
      <c r="Z62" s="787"/>
      <c r="AA62" s="380"/>
      <c r="AB62" s="787"/>
      <c r="AC62" s="380"/>
    </row>
    <row r="63" spans="1:31" ht="15.75" customHeight="1">
      <c r="A63" s="249">
        <v>2000</v>
      </c>
      <c r="B63" s="1029">
        <v>82154</v>
      </c>
      <c r="C63" s="1023">
        <v>10250</v>
      </c>
      <c r="D63" s="1023">
        <v>899</v>
      </c>
      <c r="E63" s="1023">
        <v>4837</v>
      </c>
      <c r="F63" s="1023">
        <v>49571</v>
      </c>
      <c r="G63" s="1023">
        <v>15265</v>
      </c>
      <c r="H63" s="1023">
        <v>14144</v>
      </c>
      <c r="I63" s="1023">
        <v>115</v>
      </c>
      <c r="J63" s="1023">
        <v>34</v>
      </c>
      <c r="K63" s="1023">
        <v>972</v>
      </c>
      <c r="L63" s="1023">
        <v>1333</v>
      </c>
      <c r="M63" s="50"/>
      <c r="N63" s="249">
        <v>2000</v>
      </c>
      <c r="O63" s="623">
        <v>82154</v>
      </c>
      <c r="P63" s="642">
        <v>78226.39</v>
      </c>
      <c r="Q63" s="642">
        <v>3927.998</v>
      </c>
      <c r="R63" s="1023">
        <v>-2341.3990000000003</v>
      </c>
      <c r="S63" s="642">
        <v>79812.600999999995</v>
      </c>
      <c r="T63" s="1023">
        <v>73148.378499999992</v>
      </c>
      <c r="U63" s="1023">
        <v>29414.441499999994</v>
      </c>
      <c r="V63" s="1023">
        <v>2855.7280000000001</v>
      </c>
      <c r="W63" s="1023">
        <v>40878.597000000009</v>
      </c>
      <c r="X63" s="1046"/>
      <c r="Y63" s="787"/>
      <c r="Z63" s="787"/>
      <c r="AA63" s="787"/>
      <c r="AB63" s="787"/>
      <c r="AC63" s="380"/>
    </row>
    <row r="64" spans="1:31" ht="15">
      <c r="A64" s="249">
        <v>2001</v>
      </c>
      <c r="B64" s="1029">
        <v>83849</v>
      </c>
      <c r="C64" s="1023">
        <v>9171</v>
      </c>
      <c r="D64" s="1023">
        <v>1194</v>
      </c>
      <c r="E64" s="1023">
        <v>5630</v>
      </c>
      <c r="F64" s="1023">
        <v>50783</v>
      </c>
      <c r="G64" s="1023">
        <v>15193</v>
      </c>
      <c r="H64" s="1023">
        <v>14176</v>
      </c>
      <c r="I64" s="1023">
        <v>135</v>
      </c>
      <c r="J64" s="1023">
        <v>48</v>
      </c>
      <c r="K64" s="1023">
        <v>834</v>
      </c>
      <c r="L64" s="1023">
        <v>1878</v>
      </c>
      <c r="M64" s="50"/>
      <c r="N64" s="249">
        <v>2001</v>
      </c>
      <c r="O64" s="623">
        <v>83849</v>
      </c>
      <c r="P64" s="642">
        <v>80435.441279999999</v>
      </c>
      <c r="Q64" s="642">
        <v>3413.88</v>
      </c>
      <c r="R64" s="1023">
        <v>644.72818038912112</v>
      </c>
      <c r="S64" s="642">
        <v>84493.728180389124</v>
      </c>
      <c r="T64" s="1023">
        <v>76462.412859999997</v>
      </c>
      <c r="U64" s="1023">
        <v>29261.534140000007</v>
      </c>
      <c r="V64" s="1023">
        <v>1647.2479999999998</v>
      </c>
      <c r="W64" s="1023">
        <v>45553.952000000005</v>
      </c>
      <c r="X64" s="1046"/>
      <c r="Y64" s="787"/>
      <c r="Z64" s="787"/>
      <c r="AA64" s="787"/>
      <c r="AB64" s="787"/>
      <c r="AC64" s="380"/>
    </row>
    <row r="65" spans="1:29" ht="15">
      <c r="A65" s="249">
        <v>2002</v>
      </c>
      <c r="B65" s="1029">
        <v>83366</v>
      </c>
      <c r="C65" s="1023">
        <v>6662</v>
      </c>
      <c r="D65" s="1023">
        <v>891</v>
      </c>
      <c r="E65" s="1023">
        <v>5129</v>
      </c>
      <c r="F65" s="1023">
        <v>51811</v>
      </c>
      <c r="G65" s="1023">
        <v>16845</v>
      </c>
      <c r="H65" s="1023">
        <v>15880</v>
      </c>
      <c r="I65" s="1023">
        <v>131</v>
      </c>
      <c r="J65" s="1023">
        <v>58</v>
      </c>
      <c r="K65" s="1023">
        <v>776</v>
      </c>
      <c r="L65" s="1023">
        <v>2028</v>
      </c>
      <c r="M65" s="50"/>
      <c r="N65" s="249">
        <v>2002</v>
      </c>
      <c r="O65" s="623">
        <v>83366</v>
      </c>
      <c r="P65" s="642">
        <v>80117.35040000001</v>
      </c>
      <c r="Q65" s="642">
        <v>3248.3580000000002</v>
      </c>
      <c r="R65" s="1023">
        <v>-1662.7961953817307</v>
      </c>
      <c r="S65" s="642">
        <v>81703.203804618272</v>
      </c>
      <c r="T65" s="1023">
        <v>74631.623339999991</v>
      </c>
      <c r="U65" s="1023">
        <v>28888.646740000007</v>
      </c>
      <c r="V65" s="1023">
        <v>1744.4679999999998</v>
      </c>
      <c r="W65" s="1023">
        <v>43998.217000000004</v>
      </c>
      <c r="X65" s="1046"/>
      <c r="Y65" s="787"/>
      <c r="Z65" s="787"/>
      <c r="AA65" s="787"/>
      <c r="AB65" s="787"/>
      <c r="AC65" s="380"/>
    </row>
    <row r="66" spans="1:29" ht="15">
      <c r="A66" s="249">
        <v>2003</v>
      </c>
      <c r="B66" s="1029">
        <v>80141</v>
      </c>
      <c r="C66" s="1023">
        <v>5758</v>
      </c>
      <c r="D66" s="1023">
        <v>1202</v>
      </c>
      <c r="E66" s="1023">
        <v>6339</v>
      </c>
      <c r="F66" s="1023">
        <v>51192</v>
      </c>
      <c r="G66" s="1023">
        <v>13963</v>
      </c>
      <c r="H66" s="1023">
        <v>11965</v>
      </c>
      <c r="I66" s="1023">
        <v>169</v>
      </c>
      <c r="J66" s="1023">
        <v>122</v>
      </c>
      <c r="K66" s="1023">
        <v>1451</v>
      </c>
      <c r="L66" s="1023">
        <v>1688</v>
      </c>
      <c r="M66" s="50"/>
      <c r="N66" s="249">
        <v>2003</v>
      </c>
      <c r="O66" s="623">
        <v>80141</v>
      </c>
      <c r="P66" s="642">
        <v>76181.191000000006</v>
      </c>
      <c r="Q66" s="642">
        <v>3959.8539999999998</v>
      </c>
      <c r="R66" s="1023">
        <v>-3471.9934176126121</v>
      </c>
      <c r="S66" s="642">
        <v>76669.006582387388</v>
      </c>
      <c r="T66" s="1023">
        <v>70121.471000000005</v>
      </c>
      <c r="U66" s="1023">
        <v>30559.279999999999</v>
      </c>
      <c r="V66" s="1023">
        <v>1647.3679999999999</v>
      </c>
      <c r="W66" s="1023">
        <v>37915.283000000003</v>
      </c>
      <c r="X66" s="1046"/>
      <c r="Y66" s="787"/>
      <c r="Z66" s="787"/>
      <c r="AA66" s="787"/>
      <c r="AB66" s="787"/>
      <c r="AC66" s="380"/>
    </row>
    <row r="67" spans="1:29" ht="15">
      <c r="A67" s="249">
        <v>2004</v>
      </c>
      <c r="B67" s="1029">
        <v>79431</v>
      </c>
      <c r="C67" s="1023">
        <v>5108</v>
      </c>
      <c r="D67" s="1023">
        <v>1168</v>
      </c>
      <c r="E67" s="1023">
        <v>6611</v>
      </c>
      <c r="F67" s="1023">
        <v>49664</v>
      </c>
      <c r="G67" s="1023">
        <v>15073</v>
      </c>
      <c r="H67" s="1023">
        <v>12495</v>
      </c>
      <c r="I67" s="1023">
        <v>232</v>
      </c>
      <c r="J67" s="1023">
        <v>225</v>
      </c>
      <c r="K67" s="1023">
        <v>1864</v>
      </c>
      <c r="L67" s="1023">
        <v>1806</v>
      </c>
      <c r="M67" s="50"/>
      <c r="N67" s="249">
        <v>2004</v>
      </c>
      <c r="O67" s="623">
        <v>79431</v>
      </c>
      <c r="P67" s="642">
        <v>75153.687726542936</v>
      </c>
      <c r="Q67" s="642">
        <v>4276.9464952356575</v>
      </c>
      <c r="R67" s="1023">
        <v>-195.90908675003053</v>
      </c>
      <c r="S67" s="642">
        <v>79235.090913249966</v>
      </c>
      <c r="T67" s="1023">
        <v>72467.699778221402</v>
      </c>
      <c r="U67" s="1023">
        <v>31859.49</v>
      </c>
      <c r="V67" s="1023">
        <v>2471.5650000000001</v>
      </c>
      <c r="W67" s="1023">
        <v>38136.857000000004</v>
      </c>
      <c r="X67" s="1046"/>
      <c r="Y67" s="787"/>
      <c r="Z67" s="787"/>
      <c r="AA67" s="787"/>
      <c r="AB67" s="787"/>
      <c r="AC67" s="380"/>
    </row>
    <row r="68" spans="1:29" ht="15">
      <c r="A68" s="249">
        <v>2005</v>
      </c>
      <c r="B68" s="1029">
        <v>84884</v>
      </c>
      <c r="C68" s="1023">
        <v>5118</v>
      </c>
      <c r="D68" s="1023">
        <v>1573</v>
      </c>
      <c r="E68" s="1023">
        <v>9660</v>
      </c>
      <c r="F68" s="1023">
        <v>51372</v>
      </c>
      <c r="G68" s="1023">
        <v>15249</v>
      </c>
      <c r="H68" s="1023">
        <v>11779</v>
      </c>
      <c r="I68" s="1023">
        <v>239</v>
      </c>
      <c r="J68" s="1023">
        <v>560</v>
      </c>
      <c r="K68" s="1023">
        <v>2397</v>
      </c>
      <c r="L68" s="1023">
        <v>1912</v>
      </c>
      <c r="M68" s="50"/>
      <c r="N68" s="249">
        <v>2005</v>
      </c>
      <c r="O68" s="623">
        <v>84884</v>
      </c>
      <c r="P68" s="642">
        <v>80483.466908000017</v>
      </c>
      <c r="Q68" s="642">
        <v>4400.7552800000003</v>
      </c>
      <c r="R68" s="1023">
        <v>-2230.607441301599</v>
      </c>
      <c r="S68" s="642">
        <v>82653.392558698397</v>
      </c>
      <c r="T68" s="1023">
        <v>75742.493621999995</v>
      </c>
      <c r="U68" s="1023">
        <v>33132.668420000009</v>
      </c>
      <c r="V68" s="1023">
        <v>3485.2259999999997</v>
      </c>
      <c r="W68" s="1023">
        <v>39124.821390000005</v>
      </c>
      <c r="X68" s="1046"/>
      <c r="Y68" s="787"/>
      <c r="Z68" s="787"/>
      <c r="AA68" s="787"/>
      <c r="AB68" s="787"/>
      <c r="AC68" s="380"/>
    </row>
    <row r="69" spans="1:29" ht="15">
      <c r="A69" s="249">
        <v>2006</v>
      </c>
      <c r="B69" s="1029">
        <v>84994</v>
      </c>
      <c r="C69" s="1023">
        <v>4141</v>
      </c>
      <c r="D69" s="1023">
        <v>1128</v>
      </c>
      <c r="E69" s="1023">
        <v>9751</v>
      </c>
      <c r="F69" s="1023">
        <v>51122</v>
      </c>
      <c r="G69" s="1023">
        <v>16940</v>
      </c>
      <c r="H69" s="1023">
        <v>12031</v>
      </c>
      <c r="I69" s="1023">
        <v>354</v>
      </c>
      <c r="J69" s="1023">
        <v>962</v>
      </c>
      <c r="K69" s="1023">
        <v>3362</v>
      </c>
      <c r="L69" s="1023">
        <v>1912</v>
      </c>
      <c r="M69" s="50"/>
      <c r="N69" s="249">
        <v>2006</v>
      </c>
      <c r="O69" s="623">
        <v>84994</v>
      </c>
      <c r="P69" s="642">
        <v>80330.898212999979</v>
      </c>
      <c r="Q69" s="642">
        <v>4662.7846099999997</v>
      </c>
      <c r="R69" s="1023">
        <v>-498.29255591961743</v>
      </c>
      <c r="S69" s="642">
        <v>84495.707444080384</v>
      </c>
      <c r="T69" s="1023">
        <v>77506.510976999984</v>
      </c>
      <c r="U69" s="1023">
        <v>33458.177810000001</v>
      </c>
      <c r="V69" s="1023">
        <v>2360.6550000000002</v>
      </c>
      <c r="W69" s="1023">
        <v>41687.360989999994</v>
      </c>
      <c r="X69" s="1046"/>
      <c r="Y69" s="787"/>
      <c r="Z69" s="787"/>
      <c r="AA69" s="787"/>
      <c r="AB69" s="787"/>
      <c r="AC69" s="380"/>
    </row>
    <row r="70" spans="1:29" ht="15">
      <c r="A70" s="249">
        <v>2007</v>
      </c>
      <c r="B70" s="1029">
        <v>89022</v>
      </c>
      <c r="C70" s="1023">
        <v>5097</v>
      </c>
      <c r="D70" s="1023">
        <v>1464</v>
      </c>
      <c r="E70" s="1023">
        <v>9918</v>
      </c>
      <c r="F70" s="1023">
        <v>51357</v>
      </c>
      <c r="G70" s="1023">
        <v>19258</v>
      </c>
      <c r="H70" s="1023">
        <v>12837</v>
      </c>
      <c r="I70" s="1023">
        <v>524</v>
      </c>
      <c r="J70" s="1023">
        <v>1283</v>
      </c>
      <c r="K70" s="1023">
        <v>4337</v>
      </c>
      <c r="L70" s="1023">
        <v>1928</v>
      </c>
      <c r="M70" s="50"/>
      <c r="N70" s="249">
        <v>2007</v>
      </c>
      <c r="O70" s="623">
        <v>89022</v>
      </c>
      <c r="P70" s="642">
        <v>84447.407420000003</v>
      </c>
      <c r="Q70" s="642">
        <v>4574.1853999999994</v>
      </c>
      <c r="R70" s="1023">
        <v>-2057.7395843320191</v>
      </c>
      <c r="S70" s="642">
        <v>86964.260415667988</v>
      </c>
      <c r="T70" s="1023">
        <v>79722.182389999987</v>
      </c>
      <c r="U70" s="1023">
        <v>34028.24439</v>
      </c>
      <c r="V70" s="1023">
        <v>2369.0880000000002</v>
      </c>
      <c r="W70" s="1023">
        <v>43324.442819999997</v>
      </c>
      <c r="X70" s="1046"/>
      <c r="Y70" s="787"/>
      <c r="Z70" s="787"/>
      <c r="AA70" s="787"/>
      <c r="AB70" s="787"/>
      <c r="AC70" s="380"/>
    </row>
    <row r="71" spans="1:29" ht="15">
      <c r="A71" s="249">
        <v>2008</v>
      </c>
      <c r="B71" s="1029">
        <v>88658</v>
      </c>
      <c r="C71" s="1023">
        <v>4936</v>
      </c>
      <c r="D71" s="1023">
        <v>1434</v>
      </c>
      <c r="E71" s="1023">
        <v>9456</v>
      </c>
      <c r="F71" s="1023">
        <v>50889</v>
      </c>
      <c r="G71" s="1023">
        <v>20019</v>
      </c>
      <c r="H71" s="1023">
        <v>12577</v>
      </c>
      <c r="I71" s="1023">
        <v>547</v>
      </c>
      <c r="J71" s="1023">
        <v>1808</v>
      </c>
      <c r="K71" s="1023">
        <v>4845</v>
      </c>
      <c r="L71" s="1023">
        <v>1924</v>
      </c>
      <c r="M71" s="50"/>
      <c r="N71" s="249">
        <v>2008</v>
      </c>
      <c r="O71" s="623">
        <v>88658</v>
      </c>
      <c r="P71" s="1023">
        <v>84565.603482999999</v>
      </c>
      <c r="Q71" s="1023">
        <v>4092.62228</v>
      </c>
      <c r="R71" s="1023">
        <v>-255.50884114818101</v>
      </c>
      <c r="S71" s="642">
        <v>88402.491158851815</v>
      </c>
      <c r="T71" s="1023">
        <v>81245.428457000016</v>
      </c>
      <c r="U71" s="1023">
        <v>35371.354119999996</v>
      </c>
      <c r="V71" s="1023">
        <v>2330.8649999999998</v>
      </c>
      <c r="W71" s="1023">
        <v>43543.435100000002</v>
      </c>
      <c r="X71" s="1046"/>
      <c r="Y71" s="787"/>
      <c r="Z71" s="787"/>
      <c r="AA71" s="787"/>
      <c r="AB71" s="787"/>
      <c r="AC71" s="380"/>
    </row>
    <row r="72" spans="1:29" ht="15">
      <c r="A72" s="249">
        <v>2009</v>
      </c>
      <c r="B72" s="1029">
        <v>90170</v>
      </c>
      <c r="C72" s="1023">
        <v>4434</v>
      </c>
      <c r="D72" s="1023">
        <v>1665</v>
      </c>
      <c r="E72" s="1023">
        <v>9299</v>
      </c>
      <c r="F72" s="1023">
        <v>51971</v>
      </c>
      <c r="G72" s="1023">
        <v>20980</v>
      </c>
      <c r="H72" s="1023">
        <v>11987</v>
      </c>
      <c r="I72" s="1023">
        <v>557</v>
      </c>
      <c r="J72" s="1023">
        <v>2555</v>
      </c>
      <c r="K72" s="1023">
        <v>5657</v>
      </c>
      <c r="L72" s="1023">
        <v>1822</v>
      </c>
      <c r="M72" s="50"/>
      <c r="N72" s="249">
        <v>2009</v>
      </c>
      <c r="O72" s="623">
        <v>90170</v>
      </c>
      <c r="P72" s="1023">
        <v>85845.154124000022</v>
      </c>
      <c r="Q72" s="1023">
        <v>4324.8057500000004</v>
      </c>
      <c r="R72" s="1023">
        <v>-5037.6998132119979</v>
      </c>
      <c r="S72" s="642">
        <v>85132.300186788008</v>
      </c>
      <c r="T72" s="1023">
        <v>78211.447266000017</v>
      </c>
      <c r="U72" s="1023">
        <v>33080.643089999998</v>
      </c>
      <c r="V72" s="1023">
        <v>2294.7150000000001</v>
      </c>
      <c r="W72" s="1023">
        <v>42836.049049999994</v>
      </c>
      <c r="X72" s="1046"/>
      <c r="Y72" s="787"/>
      <c r="Z72" s="787"/>
      <c r="AA72" s="787"/>
      <c r="AB72" s="787"/>
      <c r="AC72" s="380"/>
    </row>
    <row r="73" spans="1:29" ht="15">
      <c r="A73" s="622">
        <v>2010</v>
      </c>
      <c r="B73" s="1029">
        <v>91969</v>
      </c>
      <c r="C73" s="1023">
        <v>4075</v>
      </c>
      <c r="D73" s="1023">
        <v>1656</v>
      </c>
      <c r="E73" s="1023">
        <v>13191</v>
      </c>
      <c r="F73" s="1023">
        <v>47378</v>
      </c>
      <c r="G73" s="1023">
        <v>23781</v>
      </c>
      <c r="H73" s="1023">
        <v>12531</v>
      </c>
      <c r="I73" s="1023">
        <v>601</v>
      </c>
      <c r="J73" s="1023">
        <v>4451</v>
      </c>
      <c r="K73" s="1023">
        <v>5954</v>
      </c>
      <c r="L73" s="1023">
        <v>1889</v>
      </c>
      <c r="M73" s="621"/>
      <c r="N73" s="622">
        <v>2010</v>
      </c>
      <c r="O73" s="623">
        <v>91969</v>
      </c>
      <c r="P73" s="1023">
        <v>87780.178254999992</v>
      </c>
      <c r="Q73" s="1023">
        <v>4189.1745199999996</v>
      </c>
      <c r="R73" s="1023">
        <v>-1947.6066403924979</v>
      </c>
      <c r="S73" s="642">
        <v>90021.393359607508</v>
      </c>
      <c r="T73" s="1023">
        <v>83312.618784999999</v>
      </c>
      <c r="U73" s="1023">
        <v>34656.335179999995</v>
      </c>
      <c r="V73" s="1023">
        <v>2447.846</v>
      </c>
      <c r="W73" s="1023">
        <v>46208.790379999999</v>
      </c>
      <c r="X73" s="1046"/>
      <c r="Y73" s="787"/>
      <c r="Z73" s="787"/>
      <c r="AA73" s="380"/>
      <c r="AB73" s="787"/>
      <c r="AC73" s="380"/>
    </row>
    <row r="74" spans="1:29" ht="15">
      <c r="A74" s="622">
        <v>2011</v>
      </c>
      <c r="B74" s="1029">
        <v>89203</v>
      </c>
      <c r="C74" s="1023">
        <v>3943</v>
      </c>
      <c r="D74" s="1023">
        <v>795</v>
      </c>
      <c r="E74" s="1023">
        <v>13619</v>
      </c>
      <c r="F74" s="1023">
        <v>43759</v>
      </c>
      <c r="G74" s="1023">
        <v>25414</v>
      </c>
      <c r="H74" s="1023">
        <v>10747</v>
      </c>
      <c r="I74" s="1023">
        <v>789</v>
      </c>
      <c r="J74" s="1023">
        <v>7101</v>
      </c>
      <c r="K74" s="1023">
        <v>6519</v>
      </c>
      <c r="L74" s="1023">
        <v>1673</v>
      </c>
      <c r="M74" s="667"/>
      <c r="N74" s="671">
        <v>2011</v>
      </c>
      <c r="O74" s="672">
        <v>89203</v>
      </c>
      <c r="P74" s="1023">
        <v>85271.037819999998</v>
      </c>
      <c r="Q74" s="1023">
        <v>3931.96218</v>
      </c>
      <c r="R74" s="1023">
        <v>2641.2433374274779</v>
      </c>
      <c r="S74" s="642">
        <v>91844.243337427484</v>
      </c>
      <c r="T74" s="1023">
        <v>85400.505684999982</v>
      </c>
      <c r="U74" s="1023">
        <v>35450.149159999994</v>
      </c>
      <c r="V74" s="1023">
        <v>2376.2539999999999</v>
      </c>
      <c r="W74" s="1023">
        <v>47574.253539999998</v>
      </c>
      <c r="X74" s="1046"/>
      <c r="Y74" s="787"/>
      <c r="Z74" s="787"/>
      <c r="AA74" s="380"/>
      <c r="AB74" s="787"/>
      <c r="AC74" s="380"/>
    </row>
    <row r="75" spans="1:29" ht="15">
      <c r="A75" s="622">
        <v>2012</v>
      </c>
      <c r="B75" s="1029">
        <v>93720</v>
      </c>
      <c r="C75" s="1023">
        <v>4615</v>
      </c>
      <c r="D75" s="1023">
        <v>1400</v>
      </c>
      <c r="E75" s="1023">
        <v>12390</v>
      </c>
      <c r="F75" s="1023">
        <v>43664</v>
      </c>
      <c r="G75" s="1023">
        <v>30370</v>
      </c>
      <c r="H75" s="1023">
        <v>13112</v>
      </c>
      <c r="I75" s="1023">
        <v>1123</v>
      </c>
      <c r="J75" s="1023">
        <v>8530</v>
      </c>
      <c r="K75" s="1023">
        <v>7334</v>
      </c>
      <c r="L75" s="1023">
        <v>1280</v>
      </c>
      <c r="M75" s="667"/>
      <c r="N75" s="671">
        <v>2012</v>
      </c>
      <c r="O75" s="672">
        <v>93720</v>
      </c>
      <c r="P75" s="1023">
        <v>89546.810100000002</v>
      </c>
      <c r="Q75" s="1023">
        <v>4173.1899000000003</v>
      </c>
      <c r="R75" s="1023">
        <v>-7557.1445419740676</v>
      </c>
      <c r="S75" s="667">
        <v>86162.855458025937</v>
      </c>
      <c r="T75" s="1023">
        <v>79365.176337172743</v>
      </c>
      <c r="U75" s="1023">
        <v>34203.545189999997</v>
      </c>
      <c r="V75" s="1023">
        <v>2398.4929999999999</v>
      </c>
      <c r="W75" s="1023">
        <v>42762.667365717811</v>
      </c>
      <c r="X75" s="1046"/>
      <c r="Y75" s="787"/>
      <c r="Z75" s="787"/>
      <c r="AA75" s="624"/>
      <c r="AB75" s="787"/>
      <c r="AC75" s="624"/>
    </row>
    <row r="76" spans="1:29" s="641" customFormat="1" ht="15">
      <c r="A76" s="622">
        <v>2013</v>
      </c>
      <c r="B76" s="1029">
        <v>90852</v>
      </c>
      <c r="C76" s="1023">
        <v>4754</v>
      </c>
      <c r="D76" s="1023">
        <v>1374</v>
      </c>
      <c r="E76" s="1023">
        <v>8988</v>
      </c>
      <c r="F76" s="1023">
        <v>42941</v>
      </c>
      <c r="G76" s="1023">
        <v>31634</v>
      </c>
      <c r="H76" s="1023">
        <v>13143</v>
      </c>
      <c r="I76" s="1023">
        <v>1348</v>
      </c>
      <c r="J76" s="1023">
        <v>9043</v>
      </c>
      <c r="K76" s="1023">
        <v>7781</v>
      </c>
      <c r="L76" s="1023">
        <v>1160</v>
      </c>
      <c r="M76" s="667"/>
      <c r="N76" s="671">
        <v>2013</v>
      </c>
      <c r="O76" s="672">
        <v>90852</v>
      </c>
      <c r="P76" s="1023">
        <v>86698.817800000004</v>
      </c>
      <c r="Q76" s="1023">
        <v>4153.1822000000002</v>
      </c>
      <c r="R76" s="1023">
        <v>-5585.3633263665433</v>
      </c>
      <c r="S76" s="667">
        <v>85266.63667363346</v>
      </c>
      <c r="T76" s="1023">
        <v>78511.38859206278</v>
      </c>
      <c r="U76" s="1023">
        <v>34253.22913</v>
      </c>
      <c r="V76" s="1023">
        <v>2416.3158888888893</v>
      </c>
      <c r="W76" s="1023">
        <v>41841.764284849756</v>
      </c>
      <c r="X76" s="1046"/>
      <c r="Y76" s="787"/>
      <c r="Z76" s="787"/>
      <c r="AA76" s="636"/>
      <c r="AB76" s="787"/>
      <c r="AC76" s="636"/>
    </row>
    <row r="77" spans="1:29" s="641" customFormat="1" ht="15">
      <c r="A77" s="622">
        <v>2014</v>
      </c>
      <c r="B77" s="1029">
        <v>88289</v>
      </c>
      <c r="C77" s="1023">
        <v>4177</v>
      </c>
      <c r="D77" s="1023">
        <v>628</v>
      </c>
      <c r="E77" s="1023">
        <v>7844</v>
      </c>
      <c r="F77" s="1023">
        <v>42418</v>
      </c>
      <c r="G77" s="1023">
        <v>31930</v>
      </c>
      <c r="H77" s="1023">
        <v>11260</v>
      </c>
      <c r="I77" s="1023">
        <v>1803</v>
      </c>
      <c r="J77" s="1023">
        <v>10382</v>
      </c>
      <c r="K77" s="1023">
        <v>8105</v>
      </c>
      <c r="L77" s="1023">
        <v>1291</v>
      </c>
      <c r="M77" s="666"/>
      <c r="N77" s="671">
        <v>2014</v>
      </c>
      <c r="O77" s="672">
        <v>88289</v>
      </c>
      <c r="P77" s="1023">
        <v>83929.277270000006</v>
      </c>
      <c r="Q77" s="1023">
        <v>4359.7227300000004</v>
      </c>
      <c r="R77" s="1023">
        <v>-5076.3602624909909</v>
      </c>
      <c r="S77" s="699">
        <v>83212.639737509016</v>
      </c>
      <c r="T77" s="1023">
        <v>76619.762521266981</v>
      </c>
      <c r="U77" s="1023">
        <v>34261.099832</v>
      </c>
      <c r="V77" s="1023">
        <v>2358.7198888888893</v>
      </c>
      <c r="W77" s="1023">
        <v>39999.722892399019</v>
      </c>
      <c r="X77" s="1046"/>
      <c r="Y77" s="787"/>
      <c r="Z77" s="787"/>
      <c r="AA77" s="636"/>
      <c r="AB77" s="787"/>
      <c r="AC77" s="636"/>
    </row>
    <row r="78" spans="1:29" s="666" customFormat="1" ht="15">
      <c r="A78" s="671">
        <v>2015</v>
      </c>
      <c r="B78" s="1029">
        <v>86242</v>
      </c>
      <c r="C78" s="1023">
        <v>4292</v>
      </c>
      <c r="D78" s="1023">
        <v>697</v>
      </c>
      <c r="E78" s="1023">
        <v>9211</v>
      </c>
      <c r="F78" s="1023">
        <v>36689</v>
      </c>
      <c r="G78" s="1023">
        <v>34110</v>
      </c>
      <c r="H78" s="1023">
        <v>11206</v>
      </c>
      <c r="I78" s="1023">
        <v>2784</v>
      </c>
      <c r="J78" s="1023">
        <v>11026</v>
      </c>
      <c r="K78" s="1023">
        <v>8704</v>
      </c>
      <c r="L78" s="1023">
        <v>1244</v>
      </c>
      <c r="N78" s="671">
        <v>2015</v>
      </c>
      <c r="O78" s="672">
        <v>86242</v>
      </c>
      <c r="P78" s="699">
        <v>81471.342055927074</v>
      </c>
      <c r="Q78" s="1023">
        <v>4770.42634</v>
      </c>
      <c r="R78" s="1023">
        <v>-1663.5305809293354</v>
      </c>
      <c r="S78" s="699">
        <v>84578.469419070665</v>
      </c>
      <c r="T78" s="1023">
        <v>78353.156135164056</v>
      </c>
      <c r="U78" s="1023">
        <v>34791.746502999995</v>
      </c>
      <c r="V78" s="1023">
        <v>2250.231888888889</v>
      </c>
      <c r="W78" s="1023">
        <v>41310.946139202213</v>
      </c>
      <c r="X78" s="1046"/>
      <c r="Y78" s="787"/>
      <c r="Z78" s="787"/>
      <c r="AA78" s="636"/>
      <c r="AB78" s="787"/>
      <c r="AC78" s="636"/>
    </row>
    <row r="79" spans="1:29" s="697" customFormat="1" ht="15">
      <c r="A79" s="704">
        <v>2016</v>
      </c>
      <c r="B79" s="1029">
        <v>81527</v>
      </c>
      <c r="C79" s="1023">
        <v>4006</v>
      </c>
      <c r="D79" s="1023">
        <v>267</v>
      </c>
      <c r="E79" s="1023">
        <v>9326</v>
      </c>
      <c r="F79" s="1023">
        <v>31403</v>
      </c>
      <c r="G79" s="1023">
        <v>35297</v>
      </c>
      <c r="H79" s="1023">
        <v>12140</v>
      </c>
      <c r="I79" s="1023">
        <v>3235</v>
      </c>
      <c r="J79" s="1023">
        <v>10765</v>
      </c>
      <c r="K79" s="1023">
        <v>8726</v>
      </c>
      <c r="L79" s="1023">
        <v>1230</v>
      </c>
      <c r="M79" s="963"/>
      <c r="N79" s="1002">
        <v>2016</v>
      </c>
      <c r="O79" s="1003">
        <v>81527</v>
      </c>
      <c r="P79" s="1023">
        <v>76698.533641264716</v>
      </c>
      <c r="Q79" s="1023">
        <v>4828.9173899999996</v>
      </c>
      <c r="R79" s="1023">
        <v>1994.2614564919968</v>
      </c>
      <c r="S79" s="1023">
        <v>83521.261456491993</v>
      </c>
      <c r="T79" s="1023">
        <v>77833.115411224193</v>
      </c>
      <c r="U79" s="1023">
        <v>35074.240691000006</v>
      </c>
      <c r="V79" s="1023">
        <v>2365.588666666667</v>
      </c>
      <c r="W79" s="1023">
        <v>40393.73708482222</v>
      </c>
      <c r="X79" s="1046"/>
      <c r="Y79" s="787"/>
      <c r="Z79" s="787"/>
      <c r="AA79" s="707"/>
      <c r="AB79" s="787"/>
      <c r="AC79" s="707"/>
    </row>
    <row r="80" spans="1:29" s="780" customFormat="1" ht="15">
      <c r="A80" s="784">
        <v>2017</v>
      </c>
      <c r="B80" s="1029">
        <v>84782</v>
      </c>
      <c r="C80" s="1023">
        <v>3819</v>
      </c>
      <c r="D80" s="1023">
        <v>229</v>
      </c>
      <c r="E80" s="1023">
        <v>10993</v>
      </c>
      <c r="F80" s="1023">
        <v>31143</v>
      </c>
      <c r="G80" s="1023">
        <v>37411</v>
      </c>
      <c r="H80" s="1023">
        <v>12160</v>
      </c>
      <c r="I80" s="1023">
        <v>4624</v>
      </c>
      <c r="J80" s="1023">
        <v>11247</v>
      </c>
      <c r="K80" s="1023">
        <v>8946</v>
      </c>
      <c r="L80" s="1023">
        <v>1186</v>
      </c>
      <c r="M80" s="963"/>
      <c r="N80" s="1002">
        <v>2017</v>
      </c>
      <c r="O80" s="1029">
        <v>84782</v>
      </c>
      <c r="P80" s="1023">
        <v>79735.226738944577</v>
      </c>
      <c r="Q80" s="1023">
        <v>5046.4549900000002</v>
      </c>
      <c r="R80" s="1023">
        <v>-450.68802787087026</v>
      </c>
      <c r="S80" s="1023">
        <v>84331.31197212913</v>
      </c>
      <c r="T80" s="1023">
        <v>78414.423039343339</v>
      </c>
      <c r="U80" s="1023">
        <v>35232.738911</v>
      </c>
      <c r="V80" s="1023">
        <v>2280.1587777777781</v>
      </c>
      <c r="W80" s="1023">
        <v>40901.207079510132</v>
      </c>
      <c r="X80" s="1046"/>
      <c r="Y80" s="787"/>
      <c r="Z80" s="787"/>
      <c r="AA80" s="787"/>
      <c r="AB80" s="787"/>
      <c r="AC80" s="787"/>
    </row>
    <row r="81" spans="1:29" s="963" customFormat="1" ht="15">
      <c r="A81" s="1002">
        <v>2018</v>
      </c>
      <c r="B81" s="1029">
        <v>73796</v>
      </c>
      <c r="C81" s="1023">
        <v>2788</v>
      </c>
      <c r="D81" s="1023">
        <v>204</v>
      </c>
      <c r="E81" s="1023">
        <v>10448</v>
      </c>
      <c r="F81" s="1023">
        <v>22489</v>
      </c>
      <c r="G81" s="1023">
        <v>36616</v>
      </c>
      <c r="H81" s="1023">
        <v>10640</v>
      </c>
      <c r="I81" s="1023">
        <v>4601</v>
      </c>
      <c r="J81" s="1023">
        <v>11755</v>
      </c>
      <c r="K81" s="1023">
        <v>9173</v>
      </c>
      <c r="L81" s="1023">
        <v>1250</v>
      </c>
      <c r="N81" s="1002">
        <v>2018</v>
      </c>
      <c r="O81" s="1029">
        <v>73796</v>
      </c>
      <c r="P81" s="1023">
        <v>68671.72672256027</v>
      </c>
      <c r="Q81" s="1023">
        <v>5124.45</v>
      </c>
      <c r="R81" s="1023">
        <v>12779.444769447677</v>
      </c>
      <c r="S81" s="1023">
        <v>86575.444769447669</v>
      </c>
      <c r="T81" s="1023">
        <v>80322.253950000013</v>
      </c>
      <c r="U81" s="1023">
        <v>35839.764429999996</v>
      </c>
      <c r="V81" s="1023">
        <v>2301.7598888888888</v>
      </c>
      <c r="W81" s="1023">
        <v>42180.729631111128</v>
      </c>
      <c r="X81" s="1046"/>
      <c r="Y81" s="787"/>
      <c r="Z81" s="787"/>
      <c r="AA81" s="787"/>
      <c r="AB81" s="787"/>
      <c r="AC81" s="787"/>
    </row>
    <row r="82" spans="1:29" s="963" customFormat="1" ht="16.899999999999999" customHeight="1">
      <c r="A82" s="1002" t="s">
        <v>612</v>
      </c>
      <c r="B82" s="1023">
        <v>74948.358103519495</v>
      </c>
      <c r="C82" s="1023">
        <v>2503.759</v>
      </c>
      <c r="D82" s="1023">
        <v>234.48830719132059</v>
      </c>
      <c r="E82" s="1023">
        <v>9827.9228787504599</v>
      </c>
      <c r="F82" s="1023">
        <v>22418.455000000002</v>
      </c>
      <c r="G82" s="1023">
        <v>38677.599040968744</v>
      </c>
      <c r="H82" s="1023">
        <v>11925.279308492001</v>
      </c>
      <c r="I82" s="1023">
        <v>4994.7335167634774</v>
      </c>
      <c r="J82" s="1023">
        <v>12063.688</v>
      </c>
      <c r="K82" s="1023">
        <v>9199.5734177132672</v>
      </c>
      <c r="L82" s="1023">
        <v>1286.134376608964</v>
      </c>
      <c r="N82" s="1002" t="s">
        <v>610</v>
      </c>
      <c r="O82" s="1023">
        <v>74948.358103519495</v>
      </c>
      <c r="P82" s="1023">
        <v>70285.662103519498</v>
      </c>
      <c r="Q82" s="1023">
        <v>4662.6959999999999</v>
      </c>
      <c r="R82" s="1182" t="s">
        <v>611</v>
      </c>
      <c r="S82" s="1182" t="s">
        <v>611</v>
      </c>
      <c r="T82" s="1182" t="s">
        <v>611</v>
      </c>
      <c r="U82" s="1182" t="s">
        <v>611</v>
      </c>
      <c r="V82" s="1182" t="s">
        <v>611</v>
      </c>
      <c r="W82" s="1182" t="s">
        <v>611</v>
      </c>
      <c r="X82" s="1046"/>
      <c r="Y82" s="787"/>
      <c r="Z82" s="787"/>
      <c r="AA82" s="787"/>
      <c r="AB82" s="787"/>
      <c r="AC82" s="787"/>
    </row>
    <row r="83" spans="1:29" ht="6.6" customHeight="1">
      <c r="A83" s="61" t="s">
        <v>128</v>
      </c>
      <c r="B83" s="243"/>
      <c r="C83" s="243"/>
      <c r="D83" s="225"/>
      <c r="E83" s="225"/>
      <c r="F83" s="225"/>
      <c r="G83" s="225"/>
      <c r="H83" s="225"/>
      <c r="I83" s="225"/>
      <c r="J83" s="225"/>
      <c r="K83" s="537"/>
      <c r="L83" s="537"/>
      <c r="M83" s="667"/>
      <c r="N83" s="553" t="s">
        <v>128</v>
      </c>
      <c r="O83" s="492"/>
      <c r="P83" s="243"/>
      <c r="Q83" s="243"/>
      <c r="R83" s="378"/>
      <c r="S83" s="378"/>
      <c r="T83" s="378"/>
      <c r="U83" s="378"/>
      <c r="V83" s="378"/>
      <c r="W83" s="378"/>
      <c r="Y83" s="787"/>
      <c r="Z83" s="786"/>
      <c r="AA83" s="378"/>
      <c r="AB83" s="786"/>
      <c r="AC83" s="378"/>
    </row>
    <row r="84" spans="1:29" ht="12" customHeight="1">
      <c r="A84" s="67" t="s">
        <v>393</v>
      </c>
      <c r="B84" s="243"/>
      <c r="C84" s="243"/>
      <c r="D84" s="225"/>
      <c r="E84" s="225"/>
      <c r="F84" s="225"/>
      <c r="G84" s="225"/>
      <c r="H84" s="225"/>
      <c r="I84" s="225"/>
      <c r="J84" s="225"/>
      <c r="K84" s="537"/>
      <c r="L84" s="537"/>
      <c r="M84" s="537"/>
      <c r="N84" s="853" t="s">
        <v>394</v>
      </c>
      <c r="O84" s="1127"/>
      <c r="P84" s="1124"/>
      <c r="Q84" s="1124"/>
      <c r="R84" s="1125"/>
      <c r="S84" s="1125"/>
      <c r="T84" s="1125"/>
      <c r="U84" s="1125"/>
      <c r="V84" s="1125"/>
      <c r="W84" s="1125"/>
      <c r="Y84" s="378"/>
      <c r="Z84" s="786"/>
      <c r="AA84" s="378"/>
      <c r="AB84" s="786"/>
      <c r="AC84" s="378"/>
    </row>
    <row r="85" spans="1:29" ht="36" customHeight="1">
      <c r="A85" s="1122" t="s">
        <v>532</v>
      </c>
      <c r="B85" s="225"/>
      <c r="C85" s="225"/>
      <c r="D85" s="225"/>
      <c r="E85" s="225"/>
      <c r="F85" s="225"/>
      <c r="G85" s="225"/>
      <c r="H85" s="225"/>
      <c r="I85" s="225"/>
      <c r="J85" s="225"/>
      <c r="K85" s="537"/>
      <c r="L85" s="537"/>
      <c r="M85" s="537"/>
      <c r="N85" s="1232" t="s">
        <v>702</v>
      </c>
      <c r="O85" s="1232"/>
      <c r="P85" s="1232"/>
      <c r="Q85" s="1232"/>
      <c r="R85" s="1232"/>
      <c r="S85" s="1232"/>
      <c r="T85" s="1232"/>
      <c r="U85" s="1232"/>
      <c r="V85" s="1232"/>
      <c r="W85" s="1232"/>
      <c r="Y85" s="378"/>
      <c r="Z85" s="786"/>
      <c r="AA85" s="378"/>
      <c r="AB85" s="786"/>
      <c r="AC85" s="378"/>
    </row>
    <row r="86" spans="1:29" ht="15.75" customHeight="1">
      <c r="N86" s="1123"/>
      <c r="O86" s="1126"/>
      <c r="P86" s="1125"/>
      <c r="Q86" s="1125"/>
      <c r="R86" s="1125"/>
      <c r="S86" s="1125"/>
      <c r="T86" s="1125"/>
      <c r="U86" s="1125"/>
      <c r="V86" s="1125"/>
      <c r="W86" s="1125"/>
    </row>
    <row r="87" spans="1:29" ht="15.75" customHeight="1">
      <c r="B87" s="1038"/>
      <c r="O87" s="45"/>
      <c r="T87" s="621"/>
      <c r="U87" s="621"/>
      <c r="V87" s="621"/>
      <c r="W87" s="621"/>
    </row>
    <row r="88" spans="1:29" ht="15.75" customHeight="1">
      <c r="A88" s="620"/>
      <c r="B88" s="1039"/>
      <c r="C88" s="620"/>
      <c r="D88" s="620"/>
      <c r="E88" s="620"/>
      <c r="F88" s="620"/>
      <c r="G88" s="620"/>
      <c r="H88" s="620"/>
      <c r="I88" s="620"/>
      <c r="J88" s="620"/>
      <c r="K88" s="620"/>
      <c r="L88" s="620"/>
      <c r="M88" s="620"/>
      <c r="N88" s="1023"/>
      <c r="O88" s="620"/>
      <c r="P88" s="620"/>
      <c r="Q88" s="620"/>
      <c r="R88" s="620"/>
      <c r="S88" s="620"/>
      <c r="T88" s="620"/>
      <c r="U88" s="620"/>
      <c r="V88" s="620"/>
      <c r="W88" s="620"/>
    </row>
    <row r="89" spans="1:29" ht="15.75" customHeight="1">
      <c r="A89" s="620"/>
      <c r="B89" s="1023"/>
      <c r="C89" s="1023"/>
      <c r="D89" s="1023"/>
      <c r="E89" s="1023"/>
      <c r="F89" s="1023"/>
      <c r="G89" s="1023"/>
      <c r="H89" s="1023"/>
      <c r="I89" s="1023"/>
      <c r="J89" s="1023"/>
      <c r="K89" s="1023"/>
      <c r="L89" s="1023"/>
      <c r="M89" s="1023"/>
      <c r="N89" s="995"/>
      <c r="O89" s="1023"/>
      <c r="P89" s="1023"/>
      <c r="Q89" s="1023"/>
      <c r="R89" s="1023"/>
      <c r="S89" s="1023"/>
      <c r="T89" s="1023"/>
      <c r="U89" s="1023"/>
      <c r="V89" s="1023"/>
      <c r="W89" s="1023"/>
    </row>
    <row r="90" spans="1:29" ht="15.75" customHeight="1">
      <c r="A90" s="620"/>
      <c r="B90" s="1023"/>
      <c r="C90" s="1023"/>
      <c r="D90" s="1023"/>
      <c r="E90" s="1023"/>
      <c r="F90" s="1023"/>
      <c r="G90" s="1023"/>
      <c r="H90" s="1023"/>
      <c r="I90" s="1023"/>
      <c r="J90" s="1023"/>
      <c r="K90" s="1023"/>
      <c r="L90" s="1023"/>
      <c r="M90" s="1023"/>
      <c r="N90" s="995"/>
      <c r="O90" s="1023"/>
      <c r="P90" s="1023"/>
      <c r="Q90" s="1023"/>
      <c r="R90" s="1023"/>
      <c r="S90" s="1023"/>
      <c r="T90" s="1023"/>
      <c r="U90" s="1023"/>
      <c r="V90" s="1023"/>
      <c r="W90" s="1023"/>
    </row>
    <row r="91" spans="1:29" ht="15.75" customHeight="1">
      <c r="A91" s="620"/>
      <c r="B91" s="1023"/>
      <c r="C91" s="1023"/>
      <c r="D91" s="1023"/>
      <c r="E91" s="1023"/>
      <c r="F91" s="1023"/>
      <c r="G91" s="1023"/>
      <c r="H91" s="1023"/>
      <c r="I91" s="1023"/>
      <c r="J91" s="1023"/>
      <c r="K91" s="1023"/>
      <c r="L91" s="1023"/>
      <c r="M91" s="1023"/>
      <c r="N91" s="995"/>
      <c r="P91" s="1023"/>
      <c r="Q91" s="1023"/>
      <c r="R91" s="1023"/>
      <c r="S91" s="1023"/>
      <c r="T91" s="1023"/>
      <c r="U91" s="1023"/>
      <c r="V91" s="1023"/>
      <c r="W91" s="1023"/>
    </row>
    <row r="92" spans="1:29" ht="15.75" customHeight="1">
      <c r="A92" s="620"/>
      <c r="B92" s="1023"/>
      <c r="C92" s="1023"/>
      <c r="D92" s="1023"/>
      <c r="E92" s="1023"/>
      <c r="F92" s="1023"/>
      <c r="G92" s="1023"/>
      <c r="H92" s="1023"/>
      <c r="I92" s="1023"/>
      <c r="J92" s="1023"/>
      <c r="K92" s="1023"/>
      <c r="L92" s="1023"/>
      <c r="M92" s="1023"/>
      <c r="N92" s="995"/>
      <c r="O92" s="1023"/>
      <c r="P92" s="1023"/>
      <c r="Q92" s="1023"/>
      <c r="R92" s="1023"/>
      <c r="S92" s="1023"/>
      <c r="T92" s="1023"/>
      <c r="U92" s="1023"/>
      <c r="V92" s="1023"/>
      <c r="W92" s="1023"/>
    </row>
    <row r="93" spans="1:29" ht="15.75" customHeight="1">
      <c r="A93" s="620"/>
      <c r="B93" s="1023"/>
      <c r="C93" s="1023"/>
      <c r="D93" s="1023"/>
      <c r="E93" s="1023"/>
      <c r="F93" s="1023"/>
      <c r="G93" s="1023"/>
      <c r="H93" s="1023"/>
      <c r="I93" s="1023"/>
      <c r="J93" s="1023"/>
      <c r="K93" s="1023"/>
      <c r="L93" s="1023"/>
      <c r="M93" s="1023"/>
      <c r="N93" s="995"/>
      <c r="O93" s="1023"/>
      <c r="P93" s="1023"/>
      <c r="Q93" s="1023"/>
      <c r="R93" s="1023"/>
      <c r="S93" s="1023"/>
      <c r="T93" s="1023"/>
      <c r="U93" s="1023"/>
      <c r="V93" s="1023"/>
      <c r="W93" s="1023"/>
    </row>
    <row r="94" spans="1:29" ht="15.75" customHeight="1">
      <c r="A94" s="620"/>
      <c r="B94" s="1023"/>
      <c r="C94" s="1023"/>
      <c r="D94" s="1023"/>
      <c r="E94" s="1023"/>
      <c r="F94" s="1023"/>
      <c r="G94" s="1023"/>
      <c r="H94" s="1023"/>
      <c r="I94" s="1023"/>
      <c r="J94" s="1023"/>
      <c r="K94" s="1023"/>
      <c r="L94" s="1023"/>
      <c r="M94" s="1023"/>
      <c r="N94" s="995"/>
      <c r="O94" s="1023"/>
      <c r="P94" s="1023"/>
      <c r="Q94" s="1023"/>
      <c r="R94" s="1023"/>
      <c r="S94" s="1023"/>
      <c r="T94" s="1023"/>
      <c r="U94" s="1023"/>
      <c r="V94" s="1023"/>
      <c r="W94" s="1023"/>
    </row>
    <row r="95" spans="1:29" ht="15.75" customHeight="1">
      <c r="A95" s="620"/>
      <c r="B95" s="1023"/>
      <c r="C95" s="1023"/>
      <c r="D95" s="1023"/>
      <c r="E95" s="1023"/>
      <c r="F95" s="1023"/>
      <c r="G95" s="1023"/>
      <c r="H95" s="1023"/>
      <c r="I95" s="1023"/>
      <c r="J95" s="1023"/>
      <c r="K95" s="1023"/>
      <c r="L95" s="1023"/>
      <c r="M95" s="1023"/>
      <c r="N95" s="995"/>
      <c r="O95" s="1023"/>
      <c r="P95" s="1023"/>
      <c r="Q95" s="1023"/>
      <c r="R95" s="1023"/>
      <c r="S95" s="1023"/>
      <c r="T95" s="1023"/>
      <c r="U95" s="1023"/>
      <c r="V95" s="1023"/>
      <c r="W95" s="1023"/>
    </row>
    <row r="96" spans="1:29" ht="15.75" customHeight="1">
      <c r="A96" s="620"/>
      <c r="B96" s="1023"/>
      <c r="C96" s="1023"/>
      <c r="D96" s="1023"/>
      <c r="E96" s="1023"/>
      <c r="F96" s="1023"/>
      <c r="G96" s="1023"/>
      <c r="H96" s="1023"/>
      <c r="I96" s="1023"/>
      <c r="J96" s="1023"/>
      <c r="K96" s="1023"/>
      <c r="L96" s="1023"/>
      <c r="M96" s="1023"/>
      <c r="N96" s="995"/>
      <c r="O96" s="1023"/>
      <c r="P96" s="1023"/>
      <c r="Q96" s="1023"/>
      <c r="R96" s="1023"/>
      <c r="S96" s="1023"/>
      <c r="T96" s="1023"/>
      <c r="U96" s="1023"/>
      <c r="V96" s="1023"/>
      <c r="W96" s="1023"/>
    </row>
    <row r="97" spans="1:23" ht="15.75" customHeight="1">
      <c r="A97" s="620"/>
      <c r="B97" s="1023"/>
      <c r="C97" s="1023"/>
      <c r="D97" s="1023"/>
      <c r="E97" s="1023"/>
      <c r="F97" s="1023"/>
      <c r="G97" s="1023"/>
      <c r="H97" s="1023"/>
      <c r="I97" s="1023"/>
      <c r="J97" s="1023"/>
      <c r="K97" s="1023"/>
      <c r="L97" s="1023"/>
      <c r="M97" s="1023"/>
      <c r="N97" s="995"/>
      <c r="O97" s="1023"/>
      <c r="P97" s="1023"/>
      <c r="Q97" s="1023"/>
      <c r="R97" s="1023"/>
      <c r="S97" s="1023"/>
      <c r="T97" s="1023"/>
      <c r="U97" s="1023"/>
      <c r="V97" s="1023"/>
      <c r="W97" s="1023"/>
    </row>
    <row r="98" spans="1:23" ht="15.75" customHeight="1">
      <c r="A98" s="620"/>
      <c r="B98" s="1023"/>
      <c r="C98" s="1023"/>
      <c r="D98" s="1023"/>
      <c r="E98" s="1023"/>
      <c r="F98" s="1023"/>
      <c r="G98" s="1023"/>
      <c r="H98" s="1023"/>
      <c r="I98" s="1023"/>
      <c r="J98" s="1023"/>
      <c r="K98" s="1023"/>
      <c r="L98" s="1023"/>
      <c r="M98" s="1023"/>
      <c r="N98" s="995"/>
      <c r="O98" s="1023"/>
      <c r="P98" s="1023"/>
      <c r="Q98" s="1023"/>
      <c r="R98" s="1023"/>
      <c r="S98" s="1023"/>
      <c r="T98" s="1023"/>
      <c r="U98" s="1023"/>
      <c r="V98" s="1023"/>
      <c r="W98" s="1023"/>
    </row>
    <row r="99" spans="1:23" ht="15.75" customHeight="1">
      <c r="A99" s="620"/>
      <c r="B99" s="1023"/>
      <c r="C99" s="1023"/>
      <c r="D99" s="1023"/>
      <c r="E99" s="1023"/>
      <c r="F99" s="1023"/>
      <c r="G99" s="1023"/>
      <c r="H99" s="1023"/>
      <c r="I99" s="1023"/>
      <c r="J99" s="1023"/>
      <c r="K99" s="1023"/>
      <c r="L99" s="1023"/>
      <c r="M99" s="1023"/>
      <c r="N99" s="995"/>
      <c r="O99" s="1023"/>
      <c r="P99" s="1023"/>
      <c r="Q99" s="1023"/>
      <c r="R99" s="1023"/>
      <c r="S99" s="1023"/>
      <c r="T99" s="1023"/>
      <c r="U99" s="1023"/>
      <c r="V99" s="1023"/>
      <c r="W99" s="1023"/>
    </row>
    <row r="100" spans="1:23" ht="15.75" customHeight="1">
      <c r="A100" s="620"/>
      <c r="B100" s="1023"/>
      <c r="C100" s="1023"/>
      <c r="D100" s="1023"/>
      <c r="E100" s="1023"/>
      <c r="F100" s="1023"/>
      <c r="G100" s="1023"/>
      <c r="H100" s="1023"/>
      <c r="I100" s="1023"/>
      <c r="J100" s="1023"/>
      <c r="K100" s="1023"/>
      <c r="L100" s="1023"/>
      <c r="M100" s="1023"/>
      <c r="N100" s="995"/>
      <c r="O100" s="1023"/>
      <c r="P100" s="1023"/>
      <c r="Q100" s="1023"/>
      <c r="R100" s="1023"/>
      <c r="S100" s="1023"/>
      <c r="T100" s="1023"/>
      <c r="U100" s="1023"/>
      <c r="V100" s="1023"/>
      <c r="W100" s="1023"/>
    </row>
    <row r="101" spans="1:23" ht="15.75" customHeight="1">
      <c r="A101" s="620"/>
      <c r="B101" s="620"/>
      <c r="C101" s="620"/>
      <c r="D101" s="620"/>
      <c r="E101" s="620"/>
      <c r="F101" s="620"/>
      <c r="G101" s="620"/>
      <c r="H101" s="620"/>
      <c r="I101" s="620"/>
      <c r="J101" s="620"/>
      <c r="K101" s="620"/>
      <c r="L101" s="620"/>
      <c r="M101" s="620"/>
      <c r="N101" s="620"/>
      <c r="O101" s="620"/>
      <c r="P101" s="621"/>
      <c r="Q101" s="621"/>
      <c r="R101" s="620"/>
      <c r="S101" s="620"/>
      <c r="T101" s="620"/>
      <c r="U101" s="620"/>
      <c r="V101" s="620"/>
      <c r="W101" s="620"/>
    </row>
    <row r="102" spans="1:23" ht="15.75" customHeight="1">
      <c r="A102" s="620"/>
      <c r="B102" s="620"/>
      <c r="C102" s="620"/>
      <c r="D102" s="620"/>
      <c r="E102" s="620"/>
      <c r="F102" s="620"/>
      <c r="G102" s="620"/>
      <c r="H102" s="620"/>
      <c r="I102" s="620"/>
      <c r="J102" s="620"/>
      <c r="K102" s="620"/>
      <c r="L102" s="620"/>
      <c r="M102" s="620"/>
      <c r="N102" s="620"/>
      <c r="O102" s="620"/>
      <c r="P102" s="620"/>
      <c r="Q102" s="620"/>
      <c r="R102" s="620"/>
      <c r="S102" s="620"/>
      <c r="T102" s="620"/>
      <c r="U102" s="620"/>
      <c r="V102" s="620"/>
      <c r="W102" s="620"/>
    </row>
    <row r="103" spans="1:23" ht="15.75" customHeight="1">
      <c r="A103" s="620"/>
      <c r="B103" s="620"/>
      <c r="C103" s="620"/>
      <c r="D103" s="620"/>
      <c r="E103" s="620"/>
      <c r="F103" s="620"/>
      <c r="G103" s="620"/>
      <c r="H103" s="620"/>
      <c r="I103" s="620"/>
      <c r="J103" s="620"/>
      <c r="K103" s="620"/>
      <c r="L103" s="620"/>
      <c r="M103" s="620"/>
      <c r="N103" s="620"/>
      <c r="O103" s="620"/>
      <c r="P103" s="620"/>
      <c r="Q103" s="620"/>
      <c r="R103" s="620"/>
      <c r="S103" s="620"/>
      <c r="T103" s="620"/>
      <c r="U103" s="620"/>
      <c r="V103" s="620"/>
      <c r="W103" s="620"/>
    </row>
    <row r="104" spans="1:23" ht="15.75" customHeight="1">
      <c r="A104" s="620"/>
      <c r="B104" s="620"/>
      <c r="C104" s="620"/>
      <c r="D104" s="620"/>
      <c r="E104" s="620"/>
      <c r="F104" s="620"/>
      <c r="G104" s="620"/>
      <c r="H104" s="620"/>
      <c r="I104" s="620"/>
      <c r="J104" s="620"/>
      <c r="K104" s="620"/>
      <c r="L104" s="620"/>
      <c r="M104" s="620"/>
      <c r="N104" s="620"/>
      <c r="O104" s="620"/>
      <c r="P104" s="620"/>
      <c r="Q104" s="620"/>
      <c r="R104" s="620"/>
      <c r="S104" s="620"/>
      <c r="T104" s="620"/>
      <c r="U104" s="620"/>
      <c r="V104" s="620"/>
      <c r="W104" s="620"/>
    </row>
    <row r="105" spans="1:23" ht="15.75" customHeight="1">
      <c r="A105" s="620"/>
      <c r="B105" s="620"/>
      <c r="C105" s="620"/>
      <c r="D105" s="620"/>
      <c r="E105" s="620"/>
      <c r="F105" s="620"/>
      <c r="G105" s="620"/>
      <c r="H105" s="620"/>
      <c r="I105" s="620"/>
      <c r="J105" s="620"/>
      <c r="K105" s="620"/>
      <c r="L105" s="620"/>
      <c r="M105" s="620"/>
      <c r="N105" s="620"/>
      <c r="O105" s="620"/>
      <c r="P105" s="620"/>
      <c r="Q105" s="620"/>
      <c r="R105" s="620"/>
      <c r="S105" s="620"/>
      <c r="T105" s="620"/>
      <c r="U105" s="620"/>
      <c r="V105" s="620"/>
      <c r="W105" s="620"/>
    </row>
    <row r="106" spans="1:23" ht="15.75" customHeight="1">
      <c r="A106" s="620"/>
      <c r="B106" s="620"/>
      <c r="C106" s="620"/>
      <c r="D106" s="620"/>
      <c r="E106" s="620"/>
      <c r="F106" s="620"/>
      <c r="G106" s="620"/>
      <c r="H106" s="620"/>
      <c r="I106" s="620"/>
      <c r="J106" s="620"/>
      <c r="K106" s="620"/>
      <c r="L106" s="620"/>
      <c r="M106" s="620"/>
      <c r="N106" s="620"/>
      <c r="O106" s="620"/>
      <c r="P106" s="620"/>
      <c r="Q106" s="620"/>
      <c r="R106" s="620"/>
      <c r="S106" s="620"/>
      <c r="T106" s="620"/>
      <c r="U106" s="620"/>
      <c r="V106" s="620"/>
      <c r="W106" s="620"/>
    </row>
    <row r="107" spans="1:23" ht="15.75" customHeight="1">
      <c r="A107" s="620"/>
      <c r="B107" s="620"/>
      <c r="C107" s="620"/>
      <c r="D107" s="620"/>
      <c r="E107" s="620"/>
      <c r="F107" s="620"/>
      <c r="G107" s="620"/>
      <c r="H107" s="620"/>
      <c r="I107" s="620"/>
      <c r="J107" s="620"/>
      <c r="K107" s="620"/>
      <c r="L107" s="620"/>
      <c r="M107" s="620"/>
      <c r="N107" s="620"/>
      <c r="O107" s="620"/>
      <c r="P107" s="620"/>
      <c r="Q107" s="620"/>
      <c r="R107" s="620"/>
      <c r="S107" s="620"/>
      <c r="T107" s="620"/>
      <c r="U107" s="620"/>
      <c r="V107" s="620"/>
      <c r="W107" s="620"/>
    </row>
    <row r="108" spans="1:23" ht="15.75" customHeight="1">
      <c r="A108" s="620"/>
      <c r="B108" s="620"/>
      <c r="C108" s="620"/>
      <c r="D108" s="620"/>
      <c r="E108" s="620"/>
      <c r="F108" s="620"/>
      <c r="G108" s="620"/>
      <c r="H108" s="620"/>
      <c r="I108" s="620"/>
      <c r="J108" s="620"/>
      <c r="K108" s="620"/>
      <c r="L108" s="620"/>
      <c r="M108" s="620"/>
      <c r="N108" s="620"/>
      <c r="O108" s="620"/>
      <c r="P108" s="620"/>
      <c r="Q108" s="620"/>
      <c r="R108" s="620"/>
      <c r="S108" s="620"/>
      <c r="T108" s="620"/>
      <c r="U108" s="620"/>
      <c r="V108" s="620"/>
      <c r="W108" s="620"/>
    </row>
    <row r="109" spans="1:23" ht="15.75" customHeight="1">
      <c r="A109" s="620"/>
      <c r="B109" s="620"/>
      <c r="C109" s="620"/>
      <c r="D109" s="620"/>
      <c r="E109" s="620"/>
      <c r="F109" s="620"/>
      <c r="G109" s="620"/>
      <c r="H109" s="620"/>
      <c r="I109" s="620"/>
      <c r="J109" s="620"/>
      <c r="K109" s="620"/>
      <c r="L109" s="620"/>
      <c r="M109" s="620"/>
      <c r="N109" s="620"/>
      <c r="O109" s="620"/>
      <c r="P109" s="620"/>
      <c r="Q109" s="620"/>
      <c r="R109" s="620"/>
      <c r="S109" s="620"/>
      <c r="T109" s="620"/>
      <c r="U109" s="620"/>
      <c r="V109" s="620"/>
      <c r="W109" s="620"/>
    </row>
    <row r="110" spans="1:23" ht="15.75" customHeight="1">
      <c r="A110" s="620"/>
      <c r="B110" s="620"/>
      <c r="C110" s="620"/>
      <c r="D110" s="620"/>
      <c r="E110" s="620"/>
      <c r="F110" s="620"/>
      <c r="G110" s="620"/>
      <c r="H110" s="620"/>
      <c r="I110" s="620"/>
      <c r="J110" s="620"/>
      <c r="K110" s="620"/>
      <c r="L110" s="620"/>
      <c r="M110" s="620"/>
      <c r="N110" s="620"/>
      <c r="O110" s="620"/>
      <c r="P110" s="620"/>
      <c r="Q110" s="620"/>
      <c r="R110" s="620"/>
      <c r="S110" s="620"/>
      <c r="T110" s="620"/>
      <c r="U110" s="620"/>
      <c r="V110" s="620"/>
      <c r="W110" s="620"/>
    </row>
    <row r="111" spans="1:23" ht="15.75" customHeight="1">
      <c r="A111" s="620"/>
      <c r="B111" s="620"/>
      <c r="C111" s="620"/>
      <c r="D111" s="620"/>
      <c r="E111" s="620"/>
      <c r="F111" s="620"/>
      <c r="G111" s="620"/>
      <c r="H111" s="620"/>
      <c r="I111" s="620"/>
      <c r="J111" s="620"/>
      <c r="K111" s="620"/>
      <c r="L111" s="620"/>
      <c r="M111" s="620"/>
      <c r="N111" s="620"/>
      <c r="O111" s="620"/>
      <c r="P111" s="620"/>
      <c r="Q111" s="620"/>
      <c r="R111" s="620"/>
      <c r="S111" s="620"/>
      <c r="T111" s="620"/>
      <c r="U111" s="620"/>
      <c r="V111" s="620"/>
      <c r="W111" s="620"/>
    </row>
    <row r="112" spans="1:23" ht="15.75" customHeight="1">
      <c r="A112" s="620"/>
      <c r="B112" s="620"/>
      <c r="C112" s="620"/>
      <c r="D112" s="620"/>
      <c r="E112" s="620"/>
      <c r="F112" s="620"/>
      <c r="G112" s="620"/>
      <c r="H112" s="620"/>
      <c r="I112" s="620"/>
      <c r="J112" s="620"/>
      <c r="K112" s="620"/>
      <c r="L112" s="620"/>
      <c r="M112" s="620"/>
      <c r="N112" s="620"/>
      <c r="O112" s="620"/>
      <c r="P112" s="620"/>
      <c r="Q112" s="620"/>
      <c r="R112" s="620"/>
      <c r="S112" s="620"/>
      <c r="T112" s="620"/>
      <c r="U112" s="620"/>
      <c r="V112" s="620"/>
      <c r="W112" s="620"/>
    </row>
    <row r="113" spans="1:23" ht="15.75" customHeight="1">
      <c r="A113" s="620"/>
      <c r="B113" s="620"/>
      <c r="C113" s="620"/>
      <c r="D113" s="620"/>
      <c r="E113" s="620"/>
      <c r="F113" s="620"/>
      <c r="G113" s="620"/>
      <c r="H113" s="620"/>
      <c r="I113" s="620"/>
      <c r="J113" s="620"/>
      <c r="K113" s="620"/>
      <c r="L113" s="620"/>
      <c r="M113" s="620"/>
      <c r="N113" s="620"/>
      <c r="O113" s="620"/>
      <c r="P113" s="620"/>
      <c r="Q113" s="620"/>
      <c r="R113" s="620"/>
      <c r="S113" s="620"/>
      <c r="T113" s="620"/>
      <c r="U113" s="620"/>
      <c r="V113" s="620"/>
      <c r="W113" s="620"/>
    </row>
  </sheetData>
  <mergeCells count="42">
    <mergeCell ref="N56:W56"/>
    <mergeCell ref="N27:W27"/>
    <mergeCell ref="N85:W85"/>
    <mergeCell ref="G4:G5"/>
    <mergeCell ref="F4:F5"/>
    <mergeCell ref="Q31:Q32"/>
    <mergeCell ref="W4:W5"/>
    <mergeCell ref="R3:R5"/>
    <mergeCell ref="S3:S5"/>
    <mergeCell ref="U4:U5"/>
    <mergeCell ref="V4:V5"/>
    <mergeCell ref="Q4:Q5"/>
    <mergeCell ref="U31:U32"/>
    <mergeCell ref="V31:V32"/>
    <mergeCell ref="W31:W32"/>
    <mergeCell ref="R30:R32"/>
    <mergeCell ref="E4:E5"/>
    <mergeCell ref="D4:D5"/>
    <mergeCell ref="C4:C5"/>
    <mergeCell ref="L31:L32"/>
    <mergeCell ref="P31:P32"/>
    <mergeCell ref="L4:L5"/>
    <mergeCell ref="P4:P5"/>
    <mergeCell ref="S30:S32"/>
    <mergeCell ref="C31:C32"/>
    <mergeCell ref="D31:D32"/>
    <mergeCell ref="E31:E32"/>
    <mergeCell ref="F31:F32"/>
    <mergeCell ref="G31:G32"/>
    <mergeCell ref="C60:C61"/>
    <mergeCell ref="D60:D61"/>
    <mergeCell ref="E60:E61"/>
    <mergeCell ref="F60:F61"/>
    <mergeCell ref="G60:G61"/>
    <mergeCell ref="W60:W61"/>
    <mergeCell ref="L60:L61"/>
    <mergeCell ref="P60:P61"/>
    <mergeCell ref="Q60:Q61"/>
    <mergeCell ref="U60:U61"/>
    <mergeCell ref="V60:V61"/>
    <mergeCell ref="R59:R61"/>
    <mergeCell ref="S59:S61"/>
  </mergeCells>
  <conditionalFormatting sqref="N77:O78 M67:Q71 A67:L82 A63:Q66 M72:O76 Q72:Q78 A91:N91 N79:W82 S78 S63:S76 R63:R78 T63:W78 A56:N56 A27:N27 A85:N85 A92:GS1008 P91:GS91 A83:W84 X1:GS85 A1:W26 A57:W62 A28:W55 A86:GS90">
    <cfRule type="cellIs" dxfId="257" priority="7" stopIfTrue="1" operator="equal">
      <formula>0</formula>
    </cfRule>
  </conditionalFormatting>
  <conditionalFormatting sqref="P72:Q82">
    <cfRule type="cellIs" dxfId="256" priority="5" stopIfTrue="1" operator="equal">
      <formula>0</formula>
    </cfRule>
  </conditionalFormatting>
  <conditionalFormatting sqref="T63:W82">
    <cfRule type="cellIs" dxfId="255" priority="6" stopIfTrue="1" operator="equal">
      <formula>0</formula>
    </cfRule>
  </conditionalFormatting>
  <conditionalFormatting sqref="S77">
    <cfRule type="cellIs" dxfId="254" priority="4" stopIfTrue="1" operator="equal">
      <formula>0</formula>
    </cfRule>
  </conditionalFormatting>
  <conditionalFormatting sqref="P72:P77">
    <cfRule type="cellIs" dxfId="253" priority="2" stopIfTrue="1" operator="equal">
      <formula>0</formula>
    </cfRule>
  </conditionalFormatting>
  <conditionalFormatting sqref="U44:W53">
    <cfRule type="cellIs" dxfId="252" priority="1" stopIfTrue="1" operator="equal">
      <formula>0</formula>
    </cfRule>
  </conditionalFormatting>
  <pageMargins left="0.78740157480314965" right="0.78740157480314965" top="0.78740157480314965" bottom="0.78740157480314965" header="0.51181102362204722" footer="0.51181102362204722"/>
  <pageSetup paperSize="9" fitToWidth="4"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7" max="20" man="1"/>
    <brk id="56" max="20" man="1"/>
  </rowBreaks>
  <colBreaks count="1" manualBreakCount="1">
    <brk id="13" max="73"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6">
    <tabColor theme="5" tint="0.39997558519241921"/>
  </sheetPr>
  <dimension ref="A1:U91"/>
  <sheetViews>
    <sheetView view="pageBreakPreview" zoomScaleNormal="80" zoomScaleSheetLayoutView="100" workbookViewId="0"/>
  </sheetViews>
  <sheetFormatPr baseColWidth="10" defaultColWidth="11.42578125" defaultRowHeight="15.75" customHeight="1"/>
  <cols>
    <col min="1" max="1" width="7.140625" style="45" customWidth="1"/>
    <col min="2" max="2" width="8.5703125" style="45" customWidth="1"/>
    <col min="3" max="3" width="9" style="45" customWidth="1"/>
    <col min="4" max="4" width="8.85546875" style="45" bestFit="1" customWidth="1"/>
    <col min="5" max="14" width="8.5703125" style="45" customWidth="1"/>
    <col min="15" max="15" width="9.42578125" style="45" customWidth="1"/>
    <col min="16" max="16" width="11.42578125" style="45"/>
    <col min="17" max="17" width="38" style="45" customWidth="1"/>
    <col min="18" max="16384" width="11.42578125" style="45"/>
  </cols>
  <sheetData>
    <row r="1" spans="1:15" ht="15.75" customHeight="1">
      <c r="A1" s="345" t="s">
        <v>653</v>
      </c>
      <c r="B1" s="378"/>
      <c r="C1" s="378"/>
      <c r="D1" s="378"/>
      <c r="E1" s="378"/>
      <c r="F1" s="378"/>
      <c r="G1" s="378"/>
      <c r="H1" s="378"/>
      <c r="I1" s="378"/>
      <c r="J1" s="378"/>
      <c r="K1" s="378"/>
      <c r="L1" s="378"/>
      <c r="M1" s="378"/>
      <c r="N1" s="378"/>
      <c r="O1" s="378"/>
    </row>
    <row r="2" spans="1:15" ht="15.75" customHeight="1">
      <c r="A2" s="225"/>
      <c r="B2" s="225"/>
      <c r="C2" s="225"/>
      <c r="D2" s="225"/>
      <c r="E2" s="225"/>
      <c r="F2" s="225"/>
      <c r="G2" s="225"/>
      <c r="H2" s="225"/>
      <c r="I2" s="225"/>
      <c r="J2" s="225"/>
      <c r="K2" s="225"/>
      <c r="L2" s="225"/>
      <c r="M2" s="378"/>
      <c r="N2" s="378"/>
      <c r="O2" s="378"/>
    </row>
    <row r="3" spans="1:15" ht="15.75" customHeight="1">
      <c r="A3" s="285"/>
      <c r="B3" s="204"/>
      <c r="C3" s="209" t="s">
        <v>10</v>
      </c>
      <c r="D3" s="373"/>
      <c r="E3" s="373"/>
      <c r="F3" s="373"/>
      <c r="G3" s="373"/>
      <c r="H3" s="373"/>
      <c r="I3" s="373"/>
      <c r="J3" s="373"/>
      <c r="K3" s="373"/>
      <c r="L3" s="382"/>
      <c r="M3" s="454"/>
      <c r="N3" s="527"/>
      <c r="O3" s="265"/>
    </row>
    <row r="4" spans="1:15" ht="15.75" customHeight="1">
      <c r="A4" s="286"/>
      <c r="B4" s="381"/>
      <c r="C4" s="1278" t="s">
        <v>36</v>
      </c>
      <c r="D4" s="1278" t="s">
        <v>357</v>
      </c>
      <c r="E4" s="1278" t="s">
        <v>18</v>
      </c>
      <c r="F4" s="1278" t="s">
        <v>228</v>
      </c>
      <c r="G4" s="1278" t="s">
        <v>359</v>
      </c>
      <c r="H4" s="209" t="s">
        <v>58</v>
      </c>
      <c r="I4" s="373"/>
      <c r="J4" s="373"/>
      <c r="K4" s="382"/>
      <c r="L4" s="1282" t="s">
        <v>358</v>
      </c>
      <c r="M4" s="455"/>
      <c r="N4" s="528"/>
      <c r="O4" s="17"/>
    </row>
    <row r="5" spans="1:15" ht="31.5" customHeight="1">
      <c r="A5" s="286"/>
      <c r="B5" s="203"/>
      <c r="C5" s="1278"/>
      <c r="D5" s="1278"/>
      <c r="E5" s="1278"/>
      <c r="F5" s="1278"/>
      <c r="G5" s="1278"/>
      <c r="H5" s="449" t="s">
        <v>360</v>
      </c>
      <c r="I5" s="449" t="s">
        <v>284</v>
      </c>
      <c r="J5" s="449" t="s">
        <v>229</v>
      </c>
      <c r="K5" s="449" t="s">
        <v>230</v>
      </c>
      <c r="L5" s="1283"/>
      <c r="M5" s="456"/>
      <c r="N5" s="529"/>
      <c r="O5" s="17"/>
    </row>
    <row r="6" spans="1:15" ht="15.75" customHeight="1">
      <c r="A6" s="287"/>
      <c r="B6" s="260" t="s">
        <v>354</v>
      </c>
      <c r="C6" s="213"/>
      <c r="D6" s="213"/>
      <c r="E6" s="213"/>
      <c r="F6" s="213"/>
      <c r="G6" s="213"/>
      <c r="H6" s="213"/>
      <c r="I6" s="213"/>
      <c r="J6" s="213"/>
      <c r="K6" s="213"/>
      <c r="L6" s="213"/>
      <c r="M6" s="264"/>
      <c r="N6" s="264"/>
      <c r="O6" s="213"/>
    </row>
    <row r="7" spans="1:15" ht="15.75" customHeight="1">
      <c r="A7" s="320">
        <v>1960</v>
      </c>
      <c r="B7" s="52">
        <v>116.4</v>
      </c>
      <c r="C7" s="247" t="s">
        <v>32</v>
      </c>
      <c r="D7" s="247" t="s">
        <v>32</v>
      </c>
      <c r="E7" s="247" t="s">
        <v>32</v>
      </c>
      <c r="F7" s="52">
        <v>0</v>
      </c>
      <c r="G7" s="247" t="s">
        <v>32</v>
      </c>
      <c r="H7" s="52">
        <v>13</v>
      </c>
      <c r="I7" s="247" t="s">
        <v>32</v>
      </c>
      <c r="J7" s="247" t="s">
        <v>32</v>
      </c>
      <c r="K7" s="247" t="s">
        <v>32</v>
      </c>
      <c r="L7" s="247" t="s">
        <v>32</v>
      </c>
      <c r="M7" s="52">
        <v>4.2</v>
      </c>
      <c r="N7" s="52">
        <v>120.6</v>
      </c>
      <c r="O7" s="52">
        <v>104.3</v>
      </c>
    </row>
    <row r="8" spans="1:15" ht="15.75" customHeight="1">
      <c r="A8" s="249">
        <v>1965</v>
      </c>
      <c r="B8" s="52">
        <v>172.3</v>
      </c>
      <c r="C8" s="247" t="s">
        <v>32</v>
      </c>
      <c r="D8" s="247" t="s">
        <v>32</v>
      </c>
      <c r="E8" s="247" t="s">
        <v>32</v>
      </c>
      <c r="F8" s="52">
        <v>0.1</v>
      </c>
      <c r="G8" s="247" t="s">
        <v>32</v>
      </c>
      <c r="H8" s="52">
        <v>15.4</v>
      </c>
      <c r="I8" s="247" t="s">
        <v>32</v>
      </c>
      <c r="J8" s="247" t="s">
        <v>32</v>
      </c>
      <c r="K8" s="247" t="s">
        <v>32</v>
      </c>
      <c r="L8" s="247" t="s">
        <v>32</v>
      </c>
      <c r="M8" s="52">
        <v>4.2</v>
      </c>
      <c r="N8" s="52">
        <v>176.5</v>
      </c>
      <c r="O8" s="52">
        <v>153.30000000000001</v>
      </c>
    </row>
    <row r="9" spans="1:15" ht="15.75" customHeight="1">
      <c r="A9" s="249">
        <v>1966</v>
      </c>
      <c r="B9" s="52">
        <v>177.9</v>
      </c>
      <c r="C9" s="247" t="s">
        <v>32</v>
      </c>
      <c r="D9" s="247" t="s">
        <v>32</v>
      </c>
      <c r="E9" s="247" t="s">
        <v>32</v>
      </c>
      <c r="F9" s="52">
        <v>0.3</v>
      </c>
      <c r="G9" s="247" t="s">
        <v>32</v>
      </c>
      <c r="H9" s="52">
        <v>17</v>
      </c>
      <c r="I9" s="247" t="s">
        <v>32</v>
      </c>
      <c r="J9" s="247" t="s">
        <v>32</v>
      </c>
      <c r="K9" s="247" t="s">
        <v>32</v>
      </c>
      <c r="L9" s="247" t="s">
        <v>32</v>
      </c>
      <c r="M9" s="52">
        <v>7.5</v>
      </c>
      <c r="N9" s="52">
        <v>185.4</v>
      </c>
      <c r="O9" s="52">
        <v>162.5</v>
      </c>
    </row>
    <row r="10" spans="1:15" ht="15.75" customHeight="1">
      <c r="A10" s="249">
        <v>1967</v>
      </c>
      <c r="B10" s="52">
        <v>184.7</v>
      </c>
      <c r="C10" s="247" t="s">
        <v>32</v>
      </c>
      <c r="D10" s="247" t="s">
        <v>32</v>
      </c>
      <c r="E10" s="247" t="s">
        <v>32</v>
      </c>
      <c r="F10" s="52">
        <v>1.2</v>
      </c>
      <c r="G10" s="247" t="s">
        <v>32</v>
      </c>
      <c r="H10" s="52">
        <v>16.600000000000001</v>
      </c>
      <c r="I10" s="247" t="s">
        <v>32</v>
      </c>
      <c r="J10" s="247" t="s">
        <v>32</v>
      </c>
      <c r="K10" s="247" t="s">
        <v>32</v>
      </c>
      <c r="L10" s="247" t="s">
        <v>32</v>
      </c>
      <c r="M10" s="52">
        <v>7.2</v>
      </c>
      <c r="N10" s="52">
        <v>191.9</v>
      </c>
      <c r="O10" s="52">
        <v>167.6</v>
      </c>
    </row>
    <row r="11" spans="1:15" ht="15.75" customHeight="1">
      <c r="A11" s="249">
        <v>1968</v>
      </c>
      <c r="B11" s="52">
        <v>203.3</v>
      </c>
      <c r="C11" s="247" t="s">
        <v>32</v>
      </c>
      <c r="D11" s="247" t="s">
        <v>32</v>
      </c>
      <c r="E11" s="247" t="s">
        <v>32</v>
      </c>
      <c r="F11" s="52">
        <v>1.8</v>
      </c>
      <c r="G11" s="247" t="s">
        <v>32</v>
      </c>
      <c r="H11" s="52">
        <v>16.8</v>
      </c>
      <c r="I11" s="247" t="s">
        <v>32</v>
      </c>
      <c r="J11" s="247" t="s">
        <v>32</v>
      </c>
      <c r="K11" s="247" t="s">
        <v>32</v>
      </c>
      <c r="L11" s="247" t="s">
        <v>32</v>
      </c>
      <c r="M11" s="52">
        <v>7.1</v>
      </c>
      <c r="N11" s="52">
        <v>210.4</v>
      </c>
      <c r="O11" s="52">
        <v>184.2</v>
      </c>
    </row>
    <row r="12" spans="1:15" ht="15.75" customHeight="1">
      <c r="A12" s="249">
        <v>1969</v>
      </c>
      <c r="B12" s="52">
        <v>226</v>
      </c>
      <c r="C12" s="247" t="s">
        <v>32</v>
      </c>
      <c r="D12" s="247" t="s">
        <v>32</v>
      </c>
      <c r="E12" s="247" t="s">
        <v>32</v>
      </c>
      <c r="F12" s="52">
        <v>5.4</v>
      </c>
      <c r="G12" s="247" t="s">
        <v>32</v>
      </c>
      <c r="H12" s="52">
        <v>14.6</v>
      </c>
      <c r="I12" s="247" t="s">
        <v>32</v>
      </c>
      <c r="J12" s="247" t="s">
        <v>32</v>
      </c>
      <c r="K12" s="247" t="s">
        <v>32</v>
      </c>
      <c r="L12" s="247" t="s">
        <v>32</v>
      </c>
      <c r="M12" s="52">
        <v>6.1</v>
      </c>
      <c r="N12" s="52">
        <v>232.1</v>
      </c>
      <c r="O12" s="52">
        <v>204.1</v>
      </c>
    </row>
    <row r="13" spans="1:15" ht="15.75" customHeight="1">
      <c r="A13" s="249">
        <v>1970</v>
      </c>
      <c r="B13" s="52">
        <v>242.60499999999999</v>
      </c>
      <c r="C13" s="247" t="s">
        <v>32</v>
      </c>
      <c r="D13" s="247" t="s">
        <v>32</v>
      </c>
      <c r="E13" s="247" t="s">
        <v>32</v>
      </c>
      <c r="F13" s="52">
        <v>6.03</v>
      </c>
      <c r="G13" s="247" t="s">
        <v>32</v>
      </c>
      <c r="H13" s="52">
        <v>17.774999999999999</v>
      </c>
      <c r="I13" s="247" t="s">
        <v>32</v>
      </c>
      <c r="J13" s="247" t="s">
        <v>32</v>
      </c>
      <c r="K13" s="247" t="s">
        <v>32</v>
      </c>
      <c r="L13" s="247" t="s">
        <v>32</v>
      </c>
      <c r="M13" s="52">
        <v>7.75</v>
      </c>
      <c r="N13" s="52">
        <v>250.35499999999999</v>
      </c>
      <c r="O13" s="52">
        <v>218.57599999999999</v>
      </c>
    </row>
    <row r="14" spans="1:15" ht="15.75" customHeight="1">
      <c r="A14" s="249">
        <v>1971</v>
      </c>
      <c r="B14" s="52">
        <v>259.60000000000002</v>
      </c>
      <c r="C14" s="247" t="s">
        <v>32</v>
      </c>
      <c r="D14" s="247" t="s">
        <v>32</v>
      </c>
      <c r="E14" s="247" t="s">
        <v>32</v>
      </c>
      <c r="F14" s="52">
        <v>6</v>
      </c>
      <c r="G14" s="247" t="s">
        <v>32</v>
      </c>
      <c r="H14" s="52">
        <v>14</v>
      </c>
      <c r="I14" s="247" t="s">
        <v>32</v>
      </c>
      <c r="J14" s="247" t="s">
        <v>32</v>
      </c>
      <c r="K14" s="247" t="s">
        <v>32</v>
      </c>
      <c r="L14" s="247" t="s">
        <v>32</v>
      </c>
      <c r="M14" s="52">
        <v>6.6</v>
      </c>
      <c r="N14" s="52">
        <v>266.2</v>
      </c>
      <c r="O14" s="52">
        <v>232.7</v>
      </c>
    </row>
    <row r="15" spans="1:15" ht="15.75" customHeight="1">
      <c r="A15" s="249">
        <v>1972</v>
      </c>
      <c r="B15" s="52">
        <v>274.8</v>
      </c>
      <c r="C15" s="247" t="s">
        <v>32</v>
      </c>
      <c r="D15" s="247" t="s">
        <v>32</v>
      </c>
      <c r="E15" s="247" t="s">
        <v>32</v>
      </c>
      <c r="F15" s="52">
        <v>7.3</v>
      </c>
      <c r="G15" s="247" t="s">
        <v>32</v>
      </c>
      <c r="H15" s="52">
        <v>13.7</v>
      </c>
      <c r="I15" s="247" t="s">
        <v>32</v>
      </c>
      <c r="J15" s="247" t="s">
        <v>32</v>
      </c>
      <c r="K15" s="247" t="s">
        <v>32</v>
      </c>
      <c r="L15" s="247" t="s">
        <v>32</v>
      </c>
      <c r="M15" s="52">
        <v>11.8</v>
      </c>
      <c r="N15" s="52">
        <v>286.60000000000002</v>
      </c>
      <c r="O15" s="52">
        <v>252.5</v>
      </c>
    </row>
    <row r="16" spans="1:15" ht="15.75" customHeight="1">
      <c r="A16" s="249">
        <v>1973</v>
      </c>
      <c r="B16" s="52">
        <v>299</v>
      </c>
      <c r="C16" s="247" t="s">
        <v>32</v>
      </c>
      <c r="D16" s="247" t="s">
        <v>32</v>
      </c>
      <c r="E16" s="247" t="s">
        <v>32</v>
      </c>
      <c r="F16" s="52">
        <v>11.8</v>
      </c>
      <c r="G16" s="247" t="s">
        <v>32</v>
      </c>
      <c r="H16" s="52">
        <v>15.5</v>
      </c>
      <c r="I16" s="247" t="s">
        <v>32</v>
      </c>
      <c r="J16" s="247" t="s">
        <v>32</v>
      </c>
      <c r="K16" s="247" t="s">
        <v>32</v>
      </c>
      <c r="L16" s="247" t="s">
        <v>32</v>
      </c>
      <c r="M16" s="52">
        <v>10.3</v>
      </c>
      <c r="N16" s="52">
        <v>309.3</v>
      </c>
      <c r="O16" s="52">
        <v>273.5</v>
      </c>
    </row>
    <row r="17" spans="1:15" ht="15.75" customHeight="1">
      <c r="A17" s="249">
        <v>1974</v>
      </c>
      <c r="B17" s="52">
        <v>311.7</v>
      </c>
      <c r="C17" s="247" t="s">
        <v>32</v>
      </c>
      <c r="D17" s="247" t="s">
        <v>32</v>
      </c>
      <c r="E17" s="247" t="s">
        <v>32</v>
      </c>
      <c r="F17" s="52">
        <v>12.1</v>
      </c>
      <c r="G17" s="247" t="s">
        <v>32</v>
      </c>
      <c r="H17" s="52">
        <v>17.899999999999999</v>
      </c>
      <c r="I17" s="247" t="s">
        <v>32</v>
      </c>
      <c r="J17" s="247" t="s">
        <v>32</v>
      </c>
      <c r="K17" s="247" t="s">
        <v>32</v>
      </c>
      <c r="L17" s="247" t="s">
        <v>32</v>
      </c>
      <c r="M17" s="52">
        <v>5.9</v>
      </c>
      <c r="N17" s="52">
        <v>317.60000000000002</v>
      </c>
      <c r="O17" s="52">
        <v>281.89999999999998</v>
      </c>
    </row>
    <row r="18" spans="1:15" ht="15.75" customHeight="1">
      <c r="A18" s="249">
        <v>1975</v>
      </c>
      <c r="B18" s="52">
        <v>301.80200000000002</v>
      </c>
      <c r="C18" s="247" t="s">
        <v>32</v>
      </c>
      <c r="D18" s="247" t="s">
        <v>32</v>
      </c>
      <c r="E18" s="247" t="s">
        <v>32</v>
      </c>
      <c r="F18" s="52">
        <v>21.398</v>
      </c>
      <c r="G18" s="247" t="s">
        <v>32</v>
      </c>
      <c r="H18" s="52">
        <v>17.11</v>
      </c>
      <c r="I18" s="247" t="s">
        <v>32</v>
      </c>
      <c r="J18" s="247" t="s">
        <v>32</v>
      </c>
      <c r="K18" s="247" t="s">
        <v>32</v>
      </c>
      <c r="L18" s="247" t="s">
        <v>32</v>
      </c>
      <c r="M18" s="52">
        <v>7.8390000000000004</v>
      </c>
      <c r="N18" s="52">
        <v>309.64100000000002</v>
      </c>
      <c r="O18" s="52">
        <v>274.87100000000004</v>
      </c>
    </row>
    <row r="19" spans="1:15" ht="15.75" customHeight="1">
      <c r="A19" s="249">
        <v>1976</v>
      </c>
      <c r="B19" s="52">
        <v>333.7</v>
      </c>
      <c r="C19" s="247" t="s">
        <v>32</v>
      </c>
      <c r="D19" s="247" t="s">
        <v>32</v>
      </c>
      <c r="E19" s="247" t="s">
        <v>32</v>
      </c>
      <c r="F19" s="52">
        <v>24.3</v>
      </c>
      <c r="G19" s="247" t="s">
        <v>32</v>
      </c>
      <c r="H19" s="52">
        <v>14.1</v>
      </c>
      <c r="I19" s="247" t="s">
        <v>32</v>
      </c>
      <c r="J19" s="247" t="s">
        <v>32</v>
      </c>
      <c r="K19" s="247" t="s">
        <v>32</v>
      </c>
      <c r="L19" s="247" t="s">
        <v>32</v>
      </c>
      <c r="M19" s="52">
        <v>1</v>
      </c>
      <c r="N19" s="52">
        <v>334.7</v>
      </c>
      <c r="O19" s="52">
        <v>297.2</v>
      </c>
    </row>
    <row r="20" spans="1:15" ht="15.75" customHeight="1">
      <c r="A20" s="249">
        <v>1977</v>
      </c>
      <c r="B20" s="52">
        <v>335.3</v>
      </c>
      <c r="C20" s="247" t="s">
        <v>32</v>
      </c>
      <c r="D20" s="247" t="s">
        <v>32</v>
      </c>
      <c r="E20" s="247" t="s">
        <v>32</v>
      </c>
      <c r="F20" s="52">
        <v>36</v>
      </c>
      <c r="G20" s="247" t="s">
        <v>32</v>
      </c>
      <c r="H20" s="52">
        <v>17.600000000000001</v>
      </c>
      <c r="I20" s="247" t="s">
        <v>32</v>
      </c>
      <c r="J20" s="247" t="s">
        <v>32</v>
      </c>
      <c r="K20" s="247" t="s">
        <v>32</v>
      </c>
      <c r="L20" s="247" t="s">
        <v>32</v>
      </c>
      <c r="M20" s="52">
        <v>5.9</v>
      </c>
      <c r="N20" s="52">
        <v>341.2</v>
      </c>
      <c r="O20" s="52">
        <v>305.10000000000002</v>
      </c>
    </row>
    <row r="21" spans="1:15" ht="15.75" customHeight="1">
      <c r="A21" s="249">
        <v>1978</v>
      </c>
      <c r="B21" s="52">
        <v>353.4</v>
      </c>
      <c r="C21" s="247" t="s">
        <v>32</v>
      </c>
      <c r="D21" s="247" t="s">
        <v>32</v>
      </c>
      <c r="E21" s="247" t="s">
        <v>32</v>
      </c>
      <c r="F21" s="52">
        <v>35.9</v>
      </c>
      <c r="G21" s="247" t="s">
        <v>32</v>
      </c>
      <c r="H21" s="52">
        <v>18.5</v>
      </c>
      <c r="I21" s="247" t="s">
        <v>32</v>
      </c>
      <c r="J21" s="247" t="s">
        <v>32</v>
      </c>
      <c r="K21" s="247" t="s">
        <v>32</v>
      </c>
      <c r="L21" s="247" t="s">
        <v>32</v>
      </c>
      <c r="M21" s="52">
        <v>3.1</v>
      </c>
      <c r="N21" s="52">
        <v>356.5</v>
      </c>
      <c r="O21" s="52">
        <v>321.2</v>
      </c>
    </row>
    <row r="22" spans="1:15" ht="15.75" customHeight="1">
      <c r="A22" s="249">
        <v>1979</v>
      </c>
      <c r="B22" s="52">
        <v>372.2</v>
      </c>
      <c r="C22" s="247" t="s">
        <v>32</v>
      </c>
      <c r="D22" s="247" t="s">
        <v>32</v>
      </c>
      <c r="E22" s="247" t="s">
        <v>32</v>
      </c>
      <c r="F22" s="52">
        <v>42.3</v>
      </c>
      <c r="G22" s="247" t="s">
        <v>32</v>
      </c>
      <c r="H22" s="52">
        <v>18.5</v>
      </c>
      <c r="I22" s="247" t="s">
        <v>32</v>
      </c>
      <c r="J22" s="247" t="s">
        <v>32</v>
      </c>
      <c r="K22" s="247" t="s">
        <v>32</v>
      </c>
      <c r="L22" s="247" t="s">
        <v>32</v>
      </c>
      <c r="M22" s="52">
        <v>0.6</v>
      </c>
      <c r="N22" s="52">
        <v>372.8</v>
      </c>
      <c r="O22" s="52">
        <v>335.6</v>
      </c>
    </row>
    <row r="23" spans="1:15" ht="15.75" customHeight="1">
      <c r="A23" s="61" t="s">
        <v>128</v>
      </c>
      <c r="B23" s="50"/>
      <c r="C23" s="247"/>
      <c r="D23" s="247"/>
      <c r="E23" s="247"/>
      <c r="F23" s="50"/>
      <c r="G23" s="247"/>
      <c r="H23" s="50"/>
      <c r="I23" s="247"/>
      <c r="J23" s="247"/>
      <c r="K23" s="247"/>
      <c r="L23" s="247"/>
      <c r="M23" s="50"/>
      <c r="N23" s="50"/>
      <c r="O23" s="50"/>
    </row>
    <row r="24" spans="1:15" ht="15.75" customHeight="1">
      <c r="A24" s="643" t="s">
        <v>642</v>
      </c>
      <c r="B24" s="50"/>
      <c r="C24" s="247"/>
      <c r="D24" s="247"/>
      <c r="E24" s="247"/>
      <c r="F24" s="50"/>
      <c r="G24" s="247"/>
      <c r="H24" s="50"/>
      <c r="I24" s="247"/>
      <c r="J24" s="247"/>
      <c r="K24" s="247"/>
      <c r="L24" s="247"/>
      <c r="M24" s="50"/>
      <c r="N24" s="50"/>
      <c r="O24" s="50"/>
    </row>
    <row r="25" spans="1:15" s="641" customFormat="1" ht="15.75" customHeight="1">
      <c r="A25" s="67"/>
      <c r="B25" s="642"/>
      <c r="C25" s="645"/>
      <c r="D25" s="645"/>
      <c r="E25" s="645"/>
      <c r="F25" s="642"/>
      <c r="G25" s="645"/>
      <c r="H25" s="642"/>
      <c r="I25" s="645"/>
      <c r="J25" s="645"/>
      <c r="K25" s="645"/>
      <c r="L25" s="645"/>
      <c r="M25" s="642"/>
      <c r="N25" s="642"/>
      <c r="O25" s="642"/>
    </row>
    <row r="26" spans="1:15" ht="15.75" customHeight="1">
      <c r="A26" s="345" t="s">
        <v>618</v>
      </c>
      <c r="B26" s="378"/>
      <c r="C26" s="378"/>
      <c r="D26" s="378"/>
      <c r="E26" s="378"/>
      <c r="F26" s="378"/>
      <c r="G26" s="378"/>
      <c r="H26" s="378"/>
      <c r="I26" s="378"/>
      <c r="J26" s="378"/>
      <c r="K26" s="378"/>
      <c r="L26" s="378"/>
      <c r="M26" s="378"/>
      <c r="N26" s="378"/>
      <c r="O26" s="378"/>
    </row>
    <row r="27" spans="1:15" ht="15.75" customHeight="1">
      <c r="A27" s="225"/>
      <c r="B27" s="537"/>
      <c r="C27" s="537"/>
      <c r="D27" s="537"/>
      <c r="E27" s="537"/>
      <c r="F27" s="537"/>
      <c r="G27" s="537"/>
      <c r="H27" s="537"/>
      <c r="I27" s="537"/>
      <c r="J27" s="537"/>
      <c r="K27" s="537"/>
      <c r="L27" s="537"/>
      <c r="M27" s="378"/>
      <c r="N27" s="378"/>
      <c r="O27" s="378"/>
    </row>
    <row r="28" spans="1:15" ht="15.75" customHeight="1">
      <c r="A28" s="285"/>
      <c r="B28" s="538"/>
      <c r="C28" s="539" t="s">
        <v>10</v>
      </c>
      <c r="D28" s="554"/>
      <c r="E28" s="554"/>
      <c r="F28" s="554"/>
      <c r="G28" s="554"/>
      <c r="H28" s="554"/>
      <c r="I28" s="554"/>
      <c r="J28" s="554"/>
      <c r="K28" s="554"/>
      <c r="L28" s="558"/>
      <c r="M28" s="454"/>
      <c r="N28" s="527"/>
      <c r="O28" s="265"/>
    </row>
    <row r="29" spans="1:15" ht="15.75" customHeight="1">
      <c r="A29" s="286"/>
      <c r="B29" s="557"/>
      <c r="C29" s="1271" t="s">
        <v>36</v>
      </c>
      <c r="D29" s="1271" t="s">
        <v>357</v>
      </c>
      <c r="E29" s="1271" t="s">
        <v>18</v>
      </c>
      <c r="F29" s="1271" t="s">
        <v>228</v>
      </c>
      <c r="G29" s="1271" t="s">
        <v>359</v>
      </c>
      <c r="H29" s="539" t="s">
        <v>58</v>
      </c>
      <c r="I29" s="554"/>
      <c r="J29" s="554"/>
      <c r="K29" s="558"/>
      <c r="L29" s="1244" t="s">
        <v>358</v>
      </c>
      <c r="M29" s="455"/>
      <c r="N29" s="528"/>
      <c r="O29" s="17"/>
    </row>
    <row r="30" spans="1:15" ht="31.5" customHeight="1">
      <c r="A30" s="286"/>
      <c r="B30" s="541"/>
      <c r="C30" s="1271"/>
      <c r="D30" s="1271"/>
      <c r="E30" s="1271"/>
      <c r="F30" s="1271"/>
      <c r="G30" s="1271"/>
      <c r="H30" s="396" t="s">
        <v>360</v>
      </c>
      <c r="I30" s="396" t="s">
        <v>284</v>
      </c>
      <c r="J30" s="396" t="s">
        <v>229</v>
      </c>
      <c r="K30" s="396" t="s">
        <v>230</v>
      </c>
      <c r="L30" s="1246"/>
      <c r="M30" s="456"/>
      <c r="N30" s="529"/>
      <c r="O30" s="17"/>
    </row>
    <row r="31" spans="1:15" ht="15.75" customHeight="1">
      <c r="A31" s="287"/>
      <c r="B31" s="545" t="s">
        <v>354</v>
      </c>
      <c r="C31" s="546"/>
      <c r="D31" s="546"/>
      <c r="E31" s="546"/>
      <c r="F31" s="546"/>
      <c r="G31" s="546"/>
      <c r="H31" s="546"/>
      <c r="I31" s="546"/>
      <c r="J31" s="546"/>
      <c r="K31" s="546"/>
      <c r="L31" s="546"/>
      <c r="M31" s="264"/>
      <c r="N31" s="264"/>
      <c r="O31" s="546"/>
    </row>
    <row r="32" spans="1:15" ht="15.75" customHeight="1">
      <c r="A32" s="320">
        <v>1980</v>
      </c>
      <c r="B32" s="52">
        <v>368.77</v>
      </c>
      <c r="C32" s="247" t="s">
        <v>32</v>
      </c>
      <c r="D32" s="247" t="s">
        <v>32</v>
      </c>
      <c r="E32" s="247" t="s">
        <v>32</v>
      </c>
      <c r="F32" s="52">
        <v>43.7</v>
      </c>
      <c r="G32" s="247" t="s">
        <v>32</v>
      </c>
      <c r="H32" s="52">
        <v>18.649999999999999</v>
      </c>
      <c r="I32" s="247" t="s">
        <v>32</v>
      </c>
      <c r="J32" s="247" t="s">
        <v>32</v>
      </c>
      <c r="K32" s="247" t="s">
        <v>32</v>
      </c>
      <c r="L32" s="247" t="s">
        <v>32</v>
      </c>
      <c r="M32" s="52">
        <v>5.758</v>
      </c>
      <c r="N32" s="52">
        <v>374.52799999999996</v>
      </c>
      <c r="O32" s="52">
        <v>336.91899999999998</v>
      </c>
    </row>
    <row r="33" spans="1:15" ht="15.75" customHeight="1">
      <c r="A33" s="249">
        <v>1981</v>
      </c>
      <c r="B33" s="52">
        <v>368.8</v>
      </c>
      <c r="C33" s="247" t="s">
        <v>32</v>
      </c>
      <c r="D33" s="247" t="s">
        <v>32</v>
      </c>
      <c r="E33" s="247" t="s">
        <v>32</v>
      </c>
      <c r="F33" s="52">
        <v>53.6</v>
      </c>
      <c r="G33" s="247" t="s">
        <v>32</v>
      </c>
      <c r="H33" s="52">
        <v>20</v>
      </c>
      <c r="I33" s="247" t="s">
        <v>32</v>
      </c>
      <c r="J33" s="247" t="s">
        <v>32</v>
      </c>
      <c r="K33" s="247" t="s">
        <v>32</v>
      </c>
      <c r="L33" s="247" t="s">
        <v>32</v>
      </c>
      <c r="M33" s="52">
        <v>7.9</v>
      </c>
      <c r="N33" s="52">
        <v>376.7</v>
      </c>
      <c r="O33" s="52">
        <v>337.5</v>
      </c>
    </row>
    <row r="34" spans="1:15" ht="15.75" customHeight="1">
      <c r="A34" s="249">
        <v>1982</v>
      </c>
      <c r="B34" s="52">
        <v>366.9</v>
      </c>
      <c r="C34" s="247" t="s">
        <v>32</v>
      </c>
      <c r="D34" s="247" t="s">
        <v>32</v>
      </c>
      <c r="E34" s="247" t="s">
        <v>32</v>
      </c>
      <c r="F34" s="52">
        <v>63.6</v>
      </c>
      <c r="G34" s="247" t="s">
        <v>32</v>
      </c>
      <c r="H34" s="52">
        <v>19.7</v>
      </c>
      <c r="I34" s="247" t="s">
        <v>32</v>
      </c>
      <c r="J34" s="247" t="s">
        <v>32</v>
      </c>
      <c r="K34" s="247" t="s">
        <v>32</v>
      </c>
      <c r="L34" s="247" t="s">
        <v>32</v>
      </c>
      <c r="M34" s="52">
        <v>6.8</v>
      </c>
      <c r="N34" s="52">
        <v>373.7</v>
      </c>
      <c r="O34" s="52">
        <v>334.3</v>
      </c>
    </row>
    <row r="35" spans="1:15" ht="15.75" customHeight="1">
      <c r="A35" s="249">
        <v>1983</v>
      </c>
      <c r="B35" s="52">
        <v>373.8</v>
      </c>
      <c r="C35" s="247" t="s">
        <v>32</v>
      </c>
      <c r="D35" s="247" t="s">
        <v>32</v>
      </c>
      <c r="E35" s="247" t="s">
        <v>32</v>
      </c>
      <c r="F35" s="52">
        <v>65.8</v>
      </c>
      <c r="G35" s="247" t="s">
        <v>32</v>
      </c>
      <c r="H35" s="52">
        <v>18.899999999999999</v>
      </c>
      <c r="I35" s="247" t="s">
        <v>32</v>
      </c>
      <c r="J35" s="247" t="s">
        <v>32</v>
      </c>
      <c r="K35" s="247" t="s">
        <v>32</v>
      </c>
      <c r="L35" s="247" t="s">
        <v>32</v>
      </c>
      <c r="M35" s="52">
        <v>10.4</v>
      </c>
      <c r="N35" s="52">
        <v>384.2</v>
      </c>
      <c r="O35" s="52">
        <v>342.5</v>
      </c>
    </row>
    <row r="36" spans="1:15" ht="15.75" customHeight="1">
      <c r="A36" s="249">
        <v>1984</v>
      </c>
      <c r="B36" s="52">
        <v>394.9</v>
      </c>
      <c r="C36" s="247" t="s">
        <v>32</v>
      </c>
      <c r="D36" s="247" t="s">
        <v>32</v>
      </c>
      <c r="E36" s="247" t="s">
        <v>32</v>
      </c>
      <c r="F36" s="52">
        <v>92.6</v>
      </c>
      <c r="G36" s="247" t="s">
        <v>32</v>
      </c>
      <c r="H36" s="52">
        <v>18.5</v>
      </c>
      <c r="I36" s="247" t="s">
        <v>32</v>
      </c>
      <c r="J36" s="247" t="s">
        <v>32</v>
      </c>
      <c r="K36" s="247" t="s">
        <v>32</v>
      </c>
      <c r="L36" s="247" t="s">
        <v>32</v>
      </c>
      <c r="M36" s="52">
        <v>4</v>
      </c>
      <c r="N36" s="52">
        <v>398.9</v>
      </c>
      <c r="O36" s="52">
        <v>357.7</v>
      </c>
    </row>
    <row r="37" spans="1:15" ht="15.75" customHeight="1">
      <c r="A37" s="249">
        <v>1985</v>
      </c>
      <c r="B37" s="52">
        <v>408.70600000000002</v>
      </c>
      <c r="C37" s="247" t="s">
        <v>32</v>
      </c>
      <c r="D37" s="247" t="s">
        <v>32</v>
      </c>
      <c r="E37" s="247" t="s">
        <v>32</v>
      </c>
      <c r="F37" s="52">
        <v>125.902</v>
      </c>
      <c r="G37" s="247" t="s">
        <v>32</v>
      </c>
      <c r="H37" s="52">
        <v>17.613</v>
      </c>
      <c r="I37" s="247" t="s">
        <v>32</v>
      </c>
      <c r="J37" s="247" t="s">
        <v>32</v>
      </c>
      <c r="K37" s="247" t="s">
        <v>32</v>
      </c>
      <c r="L37" s="247" t="s">
        <v>32</v>
      </c>
      <c r="M37" s="52">
        <v>2.5</v>
      </c>
      <c r="N37" s="52">
        <v>411.20600000000002</v>
      </c>
      <c r="O37" s="52">
        <v>367.55799999999999</v>
      </c>
    </row>
    <row r="38" spans="1:15" ht="15.75" customHeight="1">
      <c r="A38" s="249">
        <v>1986</v>
      </c>
      <c r="B38" s="52">
        <v>408.3</v>
      </c>
      <c r="C38" s="247" t="s">
        <v>32</v>
      </c>
      <c r="D38" s="247" t="s">
        <v>32</v>
      </c>
      <c r="E38" s="247" t="s">
        <v>32</v>
      </c>
      <c r="F38" s="52">
        <v>119.6</v>
      </c>
      <c r="G38" s="247" t="s">
        <v>32</v>
      </c>
      <c r="H38" s="52">
        <v>18.5</v>
      </c>
      <c r="I38" s="247" t="s">
        <v>32</v>
      </c>
      <c r="J38" s="247" t="s">
        <v>32</v>
      </c>
      <c r="K38" s="247" t="s">
        <v>32</v>
      </c>
      <c r="L38" s="247" t="s">
        <v>32</v>
      </c>
      <c r="M38" s="52">
        <v>5.2</v>
      </c>
      <c r="N38" s="52">
        <v>413.5</v>
      </c>
      <c r="O38" s="52">
        <v>371.8</v>
      </c>
    </row>
    <row r="39" spans="1:15" ht="15.75" customHeight="1">
      <c r="A39" s="249">
        <v>1987</v>
      </c>
      <c r="B39" s="52">
        <v>418.3</v>
      </c>
      <c r="C39" s="247" t="s">
        <v>32</v>
      </c>
      <c r="D39" s="247" t="s">
        <v>32</v>
      </c>
      <c r="E39" s="247" t="s">
        <v>32</v>
      </c>
      <c r="F39" s="52">
        <v>130.5</v>
      </c>
      <c r="G39" s="247" t="s">
        <v>32</v>
      </c>
      <c r="H39" s="52">
        <v>20.6</v>
      </c>
      <c r="I39" s="247" t="s">
        <v>32</v>
      </c>
      <c r="J39" s="247" t="s">
        <v>32</v>
      </c>
      <c r="K39" s="247" t="s">
        <v>32</v>
      </c>
      <c r="L39" s="247" t="s">
        <v>32</v>
      </c>
      <c r="M39" s="52">
        <v>3.8</v>
      </c>
      <c r="N39" s="52">
        <v>422.1</v>
      </c>
      <c r="O39" s="52">
        <v>380.5</v>
      </c>
    </row>
    <row r="40" spans="1:15" ht="15.75" customHeight="1">
      <c r="A40" s="249">
        <v>1988</v>
      </c>
      <c r="B40" s="52">
        <v>431.2</v>
      </c>
      <c r="C40" s="247" t="s">
        <v>32</v>
      </c>
      <c r="D40" s="247" t="s">
        <v>32</v>
      </c>
      <c r="E40" s="247" t="s">
        <v>32</v>
      </c>
      <c r="F40" s="52">
        <v>145.1</v>
      </c>
      <c r="G40" s="247" t="s">
        <v>32</v>
      </c>
      <c r="H40" s="52">
        <v>20.7</v>
      </c>
      <c r="I40" s="247" t="s">
        <v>32</v>
      </c>
      <c r="J40" s="247" t="s">
        <v>32</v>
      </c>
      <c r="K40" s="247" t="s">
        <v>32</v>
      </c>
      <c r="L40" s="247" t="s">
        <v>32</v>
      </c>
      <c r="M40" s="52">
        <v>0.4</v>
      </c>
      <c r="N40" s="52">
        <v>431.6</v>
      </c>
      <c r="O40" s="52">
        <v>386.3</v>
      </c>
    </row>
    <row r="41" spans="1:15" ht="15.75" customHeight="1">
      <c r="A41" s="249">
        <v>1989</v>
      </c>
      <c r="B41" s="52">
        <v>440.9</v>
      </c>
      <c r="C41" s="247" t="s">
        <v>32</v>
      </c>
      <c r="D41" s="247" t="s">
        <v>32</v>
      </c>
      <c r="E41" s="247" t="s">
        <v>32</v>
      </c>
      <c r="F41" s="52">
        <v>149.4</v>
      </c>
      <c r="G41" s="247" t="s">
        <v>32</v>
      </c>
      <c r="H41" s="52">
        <v>19.100000000000001</v>
      </c>
      <c r="I41" s="247" t="s">
        <v>32</v>
      </c>
      <c r="J41" s="247" t="s">
        <v>32</v>
      </c>
      <c r="K41" s="247" t="s">
        <v>32</v>
      </c>
      <c r="L41" s="247" t="s">
        <v>32</v>
      </c>
      <c r="M41" s="52">
        <v>0.2</v>
      </c>
      <c r="N41" s="52">
        <v>441.1</v>
      </c>
      <c r="O41" s="52">
        <v>391.8</v>
      </c>
    </row>
    <row r="42" spans="1:15" ht="15.75" customHeight="1">
      <c r="A42" s="249">
        <v>1990</v>
      </c>
      <c r="B42" s="1024">
        <v>549.9</v>
      </c>
      <c r="C42" s="1024">
        <v>311.70000000000005</v>
      </c>
      <c r="D42" s="1024">
        <v>10.8</v>
      </c>
      <c r="E42" s="1024">
        <v>35.9</v>
      </c>
      <c r="F42" s="1024">
        <v>152.5</v>
      </c>
      <c r="G42" s="1024">
        <v>19.7</v>
      </c>
      <c r="H42" s="1024">
        <v>19.7</v>
      </c>
      <c r="I42" s="1000" t="s">
        <v>32</v>
      </c>
      <c r="J42" s="1000" t="s">
        <v>32</v>
      </c>
      <c r="K42" s="1000" t="s">
        <v>32</v>
      </c>
      <c r="L42" s="1024">
        <v>19.299999999999915</v>
      </c>
      <c r="M42" s="1024">
        <v>0.8</v>
      </c>
      <c r="N42" s="1024">
        <v>550.69999999999993</v>
      </c>
      <c r="O42" s="1024">
        <v>480.74222222222221</v>
      </c>
    </row>
    <row r="43" spans="1:15" ht="15.75" customHeight="1">
      <c r="A43" s="249">
        <v>1991</v>
      </c>
      <c r="B43" s="1024">
        <v>540.22200000000009</v>
      </c>
      <c r="C43" s="1024">
        <v>308.10000000000002</v>
      </c>
      <c r="D43" s="1024">
        <v>14.8</v>
      </c>
      <c r="E43" s="1024">
        <v>36.299999999999997</v>
      </c>
      <c r="F43" s="1024">
        <v>147.4</v>
      </c>
      <c r="G43" s="1024">
        <v>17.462</v>
      </c>
      <c r="H43" s="1024">
        <v>15.85</v>
      </c>
      <c r="I43" s="1024">
        <v>0.1</v>
      </c>
      <c r="J43" s="1024">
        <v>1E-3</v>
      </c>
      <c r="K43" s="1024">
        <v>0.3</v>
      </c>
      <c r="L43" s="1024">
        <v>16.160000000000043</v>
      </c>
      <c r="M43" s="1024">
        <v>-0.6</v>
      </c>
      <c r="N43" s="1024">
        <v>539.64700000000016</v>
      </c>
      <c r="O43" s="1024">
        <v>473.67116666666686</v>
      </c>
    </row>
    <row r="44" spans="1:15" ht="15.75" customHeight="1">
      <c r="A44" s="249">
        <v>1992</v>
      </c>
      <c r="B44" s="1024">
        <v>538.16570000000002</v>
      </c>
      <c r="C44" s="1024">
        <v>296.39999999999998</v>
      </c>
      <c r="D44" s="1024">
        <v>13.2</v>
      </c>
      <c r="E44" s="1024">
        <v>33</v>
      </c>
      <c r="F44" s="1024">
        <v>158.80000000000001</v>
      </c>
      <c r="G44" s="1024">
        <v>20.474</v>
      </c>
      <c r="H44" s="1024">
        <v>18.635000000000002</v>
      </c>
      <c r="I44" s="1024">
        <v>0.27500000000000002</v>
      </c>
      <c r="J44" s="1024">
        <v>2E-3</v>
      </c>
      <c r="K44" s="1024">
        <v>0.3</v>
      </c>
      <c r="L44" s="1024">
        <v>16.291700000000038</v>
      </c>
      <c r="M44" s="1024">
        <v>-5.3</v>
      </c>
      <c r="N44" s="1024">
        <v>532.84570000000008</v>
      </c>
      <c r="O44" s="1024">
        <v>468.19097777777785</v>
      </c>
    </row>
    <row r="45" spans="1:15" ht="15.75" customHeight="1">
      <c r="A45" s="249">
        <v>1993</v>
      </c>
      <c r="B45" s="1024">
        <v>527.11800000000005</v>
      </c>
      <c r="C45" s="1024">
        <v>293.7</v>
      </c>
      <c r="D45" s="1024">
        <v>10.1</v>
      </c>
      <c r="E45" s="1024">
        <v>32.799999999999997</v>
      </c>
      <c r="F45" s="1024">
        <v>153.5</v>
      </c>
      <c r="G45" s="1024">
        <v>21.225999999999999</v>
      </c>
      <c r="H45" s="1024">
        <v>18.96</v>
      </c>
      <c r="I45" s="1024">
        <v>0.6</v>
      </c>
      <c r="J45" s="1024">
        <v>3.0000000000000001E-3</v>
      </c>
      <c r="K45" s="1024">
        <v>0.4</v>
      </c>
      <c r="L45" s="1024">
        <v>15.792000000000087</v>
      </c>
      <c r="M45" s="1024">
        <v>0.8</v>
      </c>
      <c r="N45" s="1024">
        <v>527.98700000000008</v>
      </c>
      <c r="O45" s="1024">
        <v>463.44866666666672</v>
      </c>
    </row>
    <row r="46" spans="1:15" ht="15.75" customHeight="1">
      <c r="A46" s="249">
        <v>1994</v>
      </c>
      <c r="B46" s="1024">
        <v>528.4692</v>
      </c>
      <c r="C46" s="1024">
        <v>290.7</v>
      </c>
      <c r="D46" s="1024">
        <v>10.1</v>
      </c>
      <c r="E46" s="1024">
        <v>36.1</v>
      </c>
      <c r="F46" s="1024">
        <v>151.19999999999999</v>
      </c>
      <c r="G46" s="1024">
        <v>23.013999999999999</v>
      </c>
      <c r="H46" s="1024">
        <v>20.195</v>
      </c>
      <c r="I46" s="1024">
        <v>0.90900000000000003</v>
      </c>
      <c r="J46" s="1024">
        <v>4.0000000000000001E-3</v>
      </c>
      <c r="K46" s="1024">
        <v>0.6</v>
      </c>
      <c r="L46" s="1024">
        <v>17.355200000000035</v>
      </c>
      <c r="M46" s="1024">
        <v>2.2999999999999998</v>
      </c>
      <c r="N46" s="1024">
        <v>530.80619999999999</v>
      </c>
      <c r="O46" s="1024">
        <v>466.65203333333329</v>
      </c>
    </row>
    <row r="47" spans="1:15" ht="15.75" customHeight="1">
      <c r="A47" s="249">
        <v>1995</v>
      </c>
      <c r="B47" s="1024">
        <v>536.82100000000003</v>
      </c>
      <c r="C47" s="1024">
        <v>289.7</v>
      </c>
      <c r="D47" s="1024">
        <v>9.1</v>
      </c>
      <c r="E47" s="1024">
        <v>41.1</v>
      </c>
      <c r="F47" s="1024">
        <v>154.1</v>
      </c>
      <c r="G47" s="1024">
        <v>25.11</v>
      </c>
      <c r="H47" s="1024">
        <v>21.556000000000001</v>
      </c>
      <c r="I47" s="1024">
        <v>1.5</v>
      </c>
      <c r="J47" s="1024">
        <v>5.0000000000000001E-3</v>
      </c>
      <c r="K47" s="1024">
        <v>0.7</v>
      </c>
      <c r="L47" s="1024">
        <v>17.711000000000055</v>
      </c>
      <c r="M47" s="1024">
        <v>4.8</v>
      </c>
      <c r="N47" s="1024">
        <v>541.64499999999998</v>
      </c>
      <c r="O47" s="1024">
        <v>474.41083333333324</v>
      </c>
    </row>
    <row r="48" spans="1:15" ht="15.75" customHeight="1">
      <c r="A48" s="249">
        <v>1996</v>
      </c>
      <c r="B48" s="1024">
        <v>552.66899999999998</v>
      </c>
      <c r="C48" s="1024">
        <v>296.97500000000002</v>
      </c>
      <c r="D48" s="1024">
        <v>8.1620000000000008</v>
      </c>
      <c r="E48" s="1024">
        <v>45.56</v>
      </c>
      <c r="F48" s="1024">
        <v>161.613</v>
      </c>
      <c r="G48" s="1024">
        <v>22.998999999999999</v>
      </c>
      <c r="H48" s="1024">
        <v>18.818000000000001</v>
      </c>
      <c r="I48" s="1024">
        <v>2.032</v>
      </c>
      <c r="J48" s="1024">
        <v>6.0000000000000001E-3</v>
      </c>
      <c r="K48" s="1024">
        <v>0.8</v>
      </c>
      <c r="L48" s="1024">
        <v>17.359999999999953</v>
      </c>
      <c r="M48" s="1024">
        <v>-5.3</v>
      </c>
      <c r="N48" s="1024">
        <v>547.40200000000004</v>
      </c>
      <c r="O48" s="1024">
        <v>481.97811111111116</v>
      </c>
    </row>
    <row r="49" spans="1:15" ht="15.75" customHeight="1">
      <c r="A49" s="249">
        <v>1997</v>
      </c>
      <c r="B49" s="1024">
        <v>552.32400000000007</v>
      </c>
      <c r="C49" s="1024">
        <v>284.82299999999998</v>
      </c>
      <c r="D49" s="1024">
        <v>7.4</v>
      </c>
      <c r="E49" s="1024">
        <v>48.1</v>
      </c>
      <c r="F49" s="1024">
        <v>170.328</v>
      </c>
      <c r="G49" s="1024">
        <v>24.225999999999999</v>
      </c>
      <c r="H49" s="1024">
        <v>18.952000000000002</v>
      </c>
      <c r="I49" s="1024">
        <v>2.9660000000000002</v>
      </c>
      <c r="J49" s="1024">
        <v>1.0999999999999999E-2</v>
      </c>
      <c r="K49" s="1024">
        <v>0.9</v>
      </c>
      <c r="L49" s="1024">
        <v>17.447000000000116</v>
      </c>
      <c r="M49" s="1024">
        <v>-2.4</v>
      </c>
      <c r="N49" s="1024">
        <v>549.97500000000002</v>
      </c>
      <c r="O49" s="1024">
        <v>485.41611111111109</v>
      </c>
    </row>
    <row r="50" spans="1:15" ht="15.75" customHeight="1">
      <c r="A50" s="249">
        <v>1998</v>
      </c>
      <c r="B50" s="1024">
        <v>557.21699999999998</v>
      </c>
      <c r="C50" s="1024">
        <v>292.80200000000002</v>
      </c>
      <c r="D50" s="1024">
        <v>6.7</v>
      </c>
      <c r="E50" s="1024">
        <v>50.743000000000002</v>
      </c>
      <c r="F50" s="1024">
        <v>161.6</v>
      </c>
      <c r="G50" s="1024">
        <v>26.224</v>
      </c>
      <c r="H50" s="1024">
        <v>19.001999999999999</v>
      </c>
      <c r="I50" s="1024">
        <v>4.4889999999999999</v>
      </c>
      <c r="J50" s="1024">
        <v>1.4999999999999999E-2</v>
      </c>
      <c r="K50" s="1024">
        <v>1.1000000000000001</v>
      </c>
      <c r="L50" s="1024">
        <v>19.147999999999985</v>
      </c>
      <c r="M50" s="1024">
        <v>-0.63799999999999812</v>
      </c>
      <c r="N50" s="1024">
        <v>556.57900000000006</v>
      </c>
      <c r="O50" s="1024">
        <v>491.23205555555563</v>
      </c>
    </row>
    <row r="51" spans="1:15" ht="15.75" customHeight="1">
      <c r="A51" s="249">
        <v>1999</v>
      </c>
      <c r="B51" s="1024">
        <v>556.30100000000004</v>
      </c>
      <c r="C51" s="1024">
        <v>279.06799999999998</v>
      </c>
      <c r="D51" s="1024">
        <v>6.3</v>
      </c>
      <c r="E51" s="1024">
        <v>51.8</v>
      </c>
      <c r="F51" s="1024">
        <v>170.00399999999999</v>
      </c>
      <c r="G51" s="1024">
        <v>29.172999999999998</v>
      </c>
      <c r="H51" s="1024">
        <v>20.686</v>
      </c>
      <c r="I51" s="1024">
        <v>5.5279999999999996</v>
      </c>
      <c r="J51" s="1024">
        <v>1.9E-2</v>
      </c>
      <c r="K51" s="1024">
        <v>1.2</v>
      </c>
      <c r="L51" s="1024">
        <v>19.956000000000049</v>
      </c>
      <c r="M51" s="1024">
        <v>1</v>
      </c>
      <c r="N51" s="1024">
        <v>557.34100000000001</v>
      </c>
      <c r="O51" s="1024">
        <v>493.30405555555564</v>
      </c>
    </row>
    <row r="52" spans="1:15" ht="15.75" customHeight="1">
      <c r="A52" s="61" t="s">
        <v>128</v>
      </c>
      <c r="B52" s="50"/>
      <c r="C52" s="50"/>
      <c r="D52" s="50"/>
      <c r="E52" s="50"/>
      <c r="F52" s="50"/>
      <c r="G52" s="50"/>
      <c r="H52" s="50"/>
      <c r="I52" s="50"/>
      <c r="J52" s="50"/>
      <c r="K52" s="50"/>
      <c r="L52" s="50"/>
      <c r="M52" s="50"/>
      <c r="N52" s="50"/>
      <c r="O52" s="50"/>
    </row>
    <row r="53" spans="1:15" ht="15.75" customHeight="1">
      <c r="A53" s="643" t="s">
        <v>606</v>
      </c>
      <c r="B53" s="50"/>
      <c r="C53" s="50"/>
      <c r="D53" s="50"/>
      <c r="E53" s="50"/>
      <c r="F53" s="50"/>
      <c r="G53" s="50"/>
      <c r="H53" s="50"/>
      <c r="I53" s="50"/>
      <c r="J53" s="50"/>
      <c r="K53" s="50"/>
      <c r="L53" s="50"/>
      <c r="M53" s="50"/>
      <c r="N53" s="50"/>
      <c r="O53" s="50"/>
    </row>
    <row r="54" spans="1:15" ht="15.75" customHeight="1">
      <c r="A54" s="643" t="s">
        <v>462</v>
      </c>
      <c r="B54" s="50"/>
      <c r="C54" s="50"/>
      <c r="D54" s="50"/>
      <c r="E54" s="50"/>
      <c r="F54" s="50"/>
      <c r="G54" s="50"/>
      <c r="H54" s="50"/>
      <c r="I54" s="50"/>
      <c r="J54" s="50"/>
      <c r="K54" s="50"/>
      <c r="L54" s="50"/>
      <c r="M54" s="50"/>
      <c r="N54" s="50"/>
      <c r="O54" s="50"/>
    </row>
    <row r="55" spans="1:15" ht="15.75" customHeight="1">
      <c r="A55" s="345" t="s">
        <v>618</v>
      </c>
      <c r="B55" s="378"/>
      <c r="C55" s="378"/>
      <c r="D55" s="378"/>
      <c r="E55" s="378"/>
      <c r="F55" s="378"/>
      <c r="G55" s="378"/>
      <c r="H55" s="378"/>
      <c r="I55" s="378"/>
      <c r="J55" s="378"/>
      <c r="K55" s="378"/>
      <c r="L55" s="378"/>
      <c r="M55" s="378"/>
      <c r="N55" s="378"/>
      <c r="O55" s="378"/>
    </row>
    <row r="56" spans="1:15" ht="14.25">
      <c r="A56" s="225"/>
      <c r="B56" s="537"/>
      <c r="C56" s="537"/>
      <c r="D56" s="537"/>
      <c r="E56" s="537"/>
      <c r="F56" s="537"/>
      <c r="G56" s="537"/>
      <c r="H56" s="537"/>
      <c r="I56" s="537"/>
      <c r="J56" s="537"/>
      <c r="K56" s="537"/>
      <c r="L56" s="537"/>
      <c r="M56" s="378"/>
      <c r="N56" s="378"/>
      <c r="O56" s="378"/>
    </row>
    <row r="57" spans="1:15" ht="15">
      <c r="A57" s="285"/>
      <c r="B57" s="538"/>
      <c r="C57" s="539" t="s">
        <v>10</v>
      </c>
      <c r="D57" s="554"/>
      <c r="E57" s="554"/>
      <c r="F57" s="554"/>
      <c r="G57" s="554"/>
      <c r="H57" s="554"/>
      <c r="I57" s="554"/>
      <c r="J57" s="554"/>
      <c r="K57" s="554"/>
      <c r="L57" s="558"/>
      <c r="M57" s="454"/>
      <c r="N57" s="527"/>
      <c r="O57" s="265"/>
    </row>
    <row r="58" spans="1:15" ht="15">
      <c r="A58" s="286"/>
      <c r="B58" s="557"/>
      <c r="C58" s="1271" t="s">
        <v>36</v>
      </c>
      <c r="D58" s="1271" t="s">
        <v>357</v>
      </c>
      <c r="E58" s="1271" t="s">
        <v>18</v>
      </c>
      <c r="F58" s="1271" t="s">
        <v>228</v>
      </c>
      <c r="G58" s="1271" t="s">
        <v>359</v>
      </c>
      <c r="H58" s="539" t="s">
        <v>58</v>
      </c>
      <c r="I58" s="554"/>
      <c r="J58" s="554"/>
      <c r="K58" s="558"/>
      <c r="L58" s="1244" t="s">
        <v>358</v>
      </c>
      <c r="M58" s="455"/>
      <c r="N58" s="528"/>
      <c r="O58" s="17"/>
    </row>
    <row r="59" spans="1:15" ht="25.5">
      <c r="A59" s="286"/>
      <c r="B59" s="541"/>
      <c r="C59" s="1271"/>
      <c r="D59" s="1271"/>
      <c r="E59" s="1271"/>
      <c r="F59" s="1271"/>
      <c r="G59" s="1271"/>
      <c r="H59" s="396" t="s">
        <v>360</v>
      </c>
      <c r="I59" s="396" t="s">
        <v>284</v>
      </c>
      <c r="J59" s="396" t="s">
        <v>229</v>
      </c>
      <c r="K59" s="396" t="s">
        <v>230</v>
      </c>
      <c r="L59" s="1246"/>
      <c r="M59" s="456"/>
      <c r="N59" s="529"/>
      <c r="O59" s="17"/>
    </row>
    <row r="60" spans="1:15" ht="14.25">
      <c r="A60" s="287"/>
      <c r="B60" s="545" t="s">
        <v>354</v>
      </c>
      <c r="C60" s="546"/>
      <c r="D60" s="546"/>
      <c r="E60" s="546"/>
      <c r="F60" s="546"/>
      <c r="G60" s="546"/>
      <c r="H60" s="546"/>
      <c r="I60" s="546"/>
      <c r="J60" s="546"/>
      <c r="K60" s="546"/>
      <c r="L60" s="546"/>
      <c r="M60" s="264"/>
      <c r="N60" s="264"/>
      <c r="O60" s="546"/>
    </row>
    <row r="61" spans="1:15" ht="15.75" customHeight="1">
      <c r="A61" s="249">
        <v>2000</v>
      </c>
      <c r="B61" s="1024">
        <v>576.54999999999995</v>
      </c>
      <c r="C61" s="1024">
        <v>291.39999999999998</v>
      </c>
      <c r="D61" s="1024">
        <v>5.9</v>
      </c>
      <c r="E61" s="1024">
        <v>49.2</v>
      </c>
      <c r="F61" s="1024">
        <v>169.6</v>
      </c>
      <c r="G61" s="1024">
        <v>37.9</v>
      </c>
      <c r="H61" s="1024">
        <v>24.9</v>
      </c>
      <c r="I61" s="1024">
        <v>9.5</v>
      </c>
      <c r="J61" s="1024">
        <v>0</v>
      </c>
      <c r="K61" s="1024">
        <v>1.6</v>
      </c>
      <c r="L61" s="1024">
        <v>22.550000000000018</v>
      </c>
      <c r="M61" s="1024">
        <v>3.0579999999999998</v>
      </c>
      <c r="N61" s="1024">
        <v>579.60799999999995</v>
      </c>
      <c r="O61" s="1024">
        <v>511.96411111111104</v>
      </c>
    </row>
    <row r="62" spans="1:15" ht="15.75" customHeight="1">
      <c r="A62" s="249">
        <v>2001</v>
      </c>
      <c r="B62" s="1024">
        <v>586.38049999999998</v>
      </c>
      <c r="C62" s="1024">
        <v>293.20000000000005</v>
      </c>
      <c r="D62" s="1024">
        <v>6.1</v>
      </c>
      <c r="E62" s="1024">
        <v>55.5</v>
      </c>
      <c r="F62" s="1024">
        <v>171.3</v>
      </c>
      <c r="G62" s="1024">
        <v>38.9</v>
      </c>
      <c r="H62" s="1024">
        <v>23.2</v>
      </c>
      <c r="I62" s="1024">
        <v>10.5</v>
      </c>
      <c r="J62" s="1024">
        <v>0.1</v>
      </c>
      <c r="K62" s="1024">
        <v>3.3</v>
      </c>
      <c r="L62" s="1024">
        <v>21.380499999999905</v>
      </c>
      <c r="M62" s="1024">
        <v>-1.2800000000000011</v>
      </c>
      <c r="N62" s="1024">
        <v>585.10050000000001</v>
      </c>
      <c r="O62" s="1024">
        <v>507.83661111111104</v>
      </c>
    </row>
    <row r="63" spans="1:15" ht="15.75" customHeight="1">
      <c r="A63" s="249">
        <v>2002</v>
      </c>
      <c r="B63" s="1024">
        <v>586.68499999999995</v>
      </c>
      <c r="C63" s="1024">
        <v>292.60000000000002</v>
      </c>
      <c r="D63" s="1024">
        <v>8.6999999999999993</v>
      </c>
      <c r="E63" s="1024">
        <v>56.3</v>
      </c>
      <c r="F63" s="1024">
        <v>164.8</v>
      </c>
      <c r="G63" s="1024">
        <v>46.1</v>
      </c>
      <c r="H63" s="1024">
        <v>23.7</v>
      </c>
      <c r="I63" s="1024">
        <v>15.8</v>
      </c>
      <c r="J63" s="1024">
        <v>0.2</v>
      </c>
      <c r="K63" s="1024">
        <v>4.5</v>
      </c>
      <c r="L63" s="1024">
        <v>18.18499999999991</v>
      </c>
      <c r="M63" s="1024">
        <v>0.68799999999999528</v>
      </c>
      <c r="N63" s="1024">
        <v>587.37299999999993</v>
      </c>
      <c r="O63" s="1024">
        <v>518.50772222222224</v>
      </c>
    </row>
    <row r="64" spans="1:15" ht="15.75" customHeight="1">
      <c r="A64" s="249">
        <v>2003</v>
      </c>
      <c r="B64" s="1024">
        <v>609.15299999999991</v>
      </c>
      <c r="C64" s="1024">
        <v>304.62599999999998</v>
      </c>
      <c r="D64" s="1024">
        <v>10.332000000000001</v>
      </c>
      <c r="E64" s="1024">
        <v>62.863</v>
      </c>
      <c r="F64" s="1024">
        <v>165.06</v>
      </c>
      <c r="G64" s="1024">
        <v>46.67</v>
      </c>
      <c r="H64" s="1024">
        <v>18.321000000000002</v>
      </c>
      <c r="I64" s="1024">
        <v>19.087</v>
      </c>
      <c r="J64" s="1024">
        <v>0.313</v>
      </c>
      <c r="K64" s="1024">
        <v>6.71</v>
      </c>
      <c r="L64" s="1024">
        <v>19.601999999999933</v>
      </c>
      <c r="M64" s="1024">
        <v>-3.27</v>
      </c>
      <c r="N64" s="1024">
        <v>605.8839999999999</v>
      </c>
      <c r="O64" s="1024">
        <v>532.19066666666652</v>
      </c>
    </row>
    <row r="65" spans="1:21" ht="15.75" customHeight="1">
      <c r="A65" s="249">
        <v>2004</v>
      </c>
      <c r="B65" s="1024">
        <v>618.01900000000001</v>
      </c>
      <c r="C65" s="1024">
        <v>298.76099999999997</v>
      </c>
      <c r="D65" s="1024">
        <v>10.773999999999999</v>
      </c>
      <c r="E65" s="1024">
        <v>63.008000000000003</v>
      </c>
      <c r="F65" s="1024">
        <v>167.065</v>
      </c>
      <c r="G65" s="1024">
        <v>57.999000000000002</v>
      </c>
      <c r="H65" s="1024">
        <v>20.745999999999999</v>
      </c>
      <c r="I65" s="1024">
        <v>26.061</v>
      </c>
      <c r="J65" s="1024">
        <v>0.55700000000000005</v>
      </c>
      <c r="K65" s="1024">
        <v>8.3819999999999997</v>
      </c>
      <c r="L65" s="1024">
        <v>20.412000000000027</v>
      </c>
      <c r="M65" s="1024">
        <v>-2.621</v>
      </c>
      <c r="N65" s="1024">
        <v>615.39700000000005</v>
      </c>
      <c r="O65" s="1024">
        <v>539.23987700000021</v>
      </c>
    </row>
    <row r="66" spans="1:21" ht="15.75" customHeight="1">
      <c r="A66" s="249">
        <v>2005</v>
      </c>
      <c r="B66" s="1024">
        <v>623.10600000000011</v>
      </c>
      <c r="C66" s="1024">
        <v>288.14300000000003</v>
      </c>
      <c r="D66" s="1024">
        <v>11.999000000000001</v>
      </c>
      <c r="E66" s="1024">
        <v>72.665000000000006</v>
      </c>
      <c r="F66" s="1024">
        <v>163.03899999999999</v>
      </c>
      <c r="G66" s="1024">
        <v>63.392000000000003</v>
      </c>
      <c r="H66" s="1024">
        <v>19.638000000000002</v>
      </c>
      <c r="I66" s="1024">
        <v>27.774000000000001</v>
      </c>
      <c r="J66" s="1024">
        <v>1.282</v>
      </c>
      <c r="K66" s="1024">
        <v>11.455</v>
      </c>
      <c r="L66" s="1024">
        <v>23.868000000000045</v>
      </c>
      <c r="M66" s="1024">
        <v>-4.5650000000000004</v>
      </c>
      <c r="N66" s="1024">
        <v>618.54100000000005</v>
      </c>
      <c r="O66" s="1024">
        <v>540.57100000000003</v>
      </c>
    </row>
    <row r="67" spans="1:21" ht="15.75" customHeight="1">
      <c r="A67" s="249">
        <v>2006</v>
      </c>
      <c r="B67" s="1024">
        <v>640.20899999999995</v>
      </c>
      <c r="C67" s="1024">
        <v>288.93200000000002</v>
      </c>
      <c r="D67" s="1024">
        <v>10.954000000000001</v>
      </c>
      <c r="E67" s="1024">
        <v>75.290000000000006</v>
      </c>
      <c r="F67" s="1024">
        <v>167.35599999999999</v>
      </c>
      <c r="G67" s="1024">
        <v>72.478999999999999</v>
      </c>
      <c r="H67" s="1024">
        <v>20.03</v>
      </c>
      <c r="I67" s="1024">
        <v>31.324000000000002</v>
      </c>
      <c r="J67" s="1024">
        <v>2.2200000000000002</v>
      </c>
      <c r="K67" s="1024">
        <v>15.034000000000001</v>
      </c>
      <c r="L67" s="1024">
        <v>25.197999999999908</v>
      </c>
      <c r="M67" s="1024">
        <v>-16.977</v>
      </c>
      <c r="N67" s="1024">
        <v>623.23199999999997</v>
      </c>
      <c r="O67" s="1024">
        <v>545.59399999999994</v>
      </c>
    </row>
    <row r="68" spans="1:21" ht="15.75" customHeight="1">
      <c r="A68" s="249">
        <v>2007</v>
      </c>
      <c r="B68" s="1024">
        <v>641.44500000000005</v>
      </c>
      <c r="C68" s="1024">
        <v>297.11099999999999</v>
      </c>
      <c r="D68" s="1024">
        <v>10.009</v>
      </c>
      <c r="E68" s="1024">
        <v>78.051000000000002</v>
      </c>
      <c r="F68" s="1024">
        <v>140.53399999999999</v>
      </c>
      <c r="G68" s="1024">
        <v>89.296999999999997</v>
      </c>
      <c r="H68" s="1024">
        <v>21.169</v>
      </c>
      <c r="I68" s="1024">
        <v>40.588000000000001</v>
      </c>
      <c r="J68" s="1024">
        <v>3.08</v>
      </c>
      <c r="K68" s="1024">
        <v>20.094000000000001</v>
      </c>
      <c r="L68" s="1024">
        <v>26.443000000000069</v>
      </c>
      <c r="M68" s="1024">
        <v>-16.555</v>
      </c>
      <c r="N68" s="1024">
        <v>624.89</v>
      </c>
      <c r="O68" s="1024">
        <v>547.47888888888883</v>
      </c>
    </row>
    <row r="69" spans="1:21" ht="15.75" customHeight="1">
      <c r="A69" s="249">
        <v>2008</v>
      </c>
      <c r="B69" s="1024">
        <v>641.49900000000002</v>
      </c>
      <c r="C69" s="1024">
        <v>275.20799999999997</v>
      </c>
      <c r="D69" s="1024">
        <v>9.6780000000000008</v>
      </c>
      <c r="E69" s="1024">
        <v>89.066000000000003</v>
      </c>
      <c r="F69" s="1024">
        <v>148.77699999999999</v>
      </c>
      <c r="G69" s="1024">
        <v>94.281000000000006</v>
      </c>
      <c r="H69" s="1024">
        <v>20.443000000000001</v>
      </c>
      <c r="I69" s="1024">
        <v>41.384999999999998</v>
      </c>
      <c r="J69" s="1024">
        <v>4.42</v>
      </c>
      <c r="K69" s="1024">
        <v>23.344000000000001</v>
      </c>
      <c r="L69" s="1024">
        <v>24.489000000000033</v>
      </c>
      <c r="M69" s="1024">
        <v>-20.099</v>
      </c>
      <c r="N69" s="1024">
        <v>621.399</v>
      </c>
      <c r="O69" s="1024">
        <v>544.99872222222223</v>
      </c>
    </row>
    <row r="70" spans="1:21" ht="15.75" customHeight="1">
      <c r="A70" s="249">
        <v>2009</v>
      </c>
      <c r="B70" s="1024">
        <v>596.471</v>
      </c>
      <c r="C70" s="1024">
        <v>253.446</v>
      </c>
      <c r="D70" s="1024">
        <v>10.069000000000001</v>
      </c>
      <c r="E70" s="1024">
        <v>80.885999999999996</v>
      </c>
      <c r="F70" s="1024">
        <v>134.93199999999999</v>
      </c>
      <c r="G70" s="1024">
        <v>95.938999999999993</v>
      </c>
      <c r="H70" s="1024">
        <v>19.030999999999999</v>
      </c>
      <c r="I70" s="1024">
        <v>39.419999999999995</v>
      </c>
      <c r="J70" s="1024">
        <v>6.5830000000000002</v>
      </c>
      <c r="K70" s="1024">
        <v>26.564</v>
      </c>
      <c r="L70" s="1024">
        <v>21.198999999999984</v>
      </c>
      <c r="M70" s="1024">
        <v>-12.273</v>
      </c>
      <c r="N70" s="1024">
        <v>584.19800000000009</v>
      </c>
      <c r="O70" s="1024">
        <v>515.94133333333343</v>
      </c>
    </row>
    <row r="71" spans="1:21" ht="15.75" customHeight="1">
      <c r="A71" s="249">
        <v>2010</v>
      </c>
      <c r="B71" s="1024">
        <v>633.11799999999994</v>
      </c>
      <c r="C71" s="1024">
        <v>262.89499999999998</v>
      </c>
      <c r="D71" s="1024">
        <v>8.7390000000000008</v>
      </c>
      <c r="E71" s="1024">
        <v>89.292000000000002</v>
      </c>
      <c r="F71" s="1024">
        <v>140.55600000000001</v>
      </c>
      <c r="G71" s="1024">
        <v>105.182</v>
      </c>
      <c r="H71" s="1024">
        <v>20.952999999999999</v>
      </c>
      <c r="I71" s="1024">
        <v>38.547000000000004</v>
      </c>
      <c r="J71" s="1024">
        <v>11.728999999999999</v>
      </c>
      <c r="K71" s="1024">
        <v>29.177</v>
      </c>
      <c r="L71" s="1024">
        <v>26.453999999999994</v>
      </c>
      <c r="M71" s="1024">
        <v>-14.955</v>
      </c>
      <c r="N71" s="1024">
        <v>618.1629999999999</v>
      </c>
      <c r="O71" s="1024">
        <v>548.87494444444428</v>
      </c>
    </row>
    <row r="72" spans="1:21" ht="15.75" customHeight="1">
      <c r="A72" s="249">
        <v>2011</v>
      </c>
      <c r="B72" s="1024">
        <v>613.12600000000009</v>
      </c>
      <c r="C72" s="1024">
        <v>262.47000000000003</v>
      </c>
      <c r="D72" s="1024">
        <v>7.1630000000000003</v>
      </c>
      <c r="E72" s="1024">
        <v>86.13</v>
      </c>
      <c r="F72" s="1024">
        <v>107.971</v>
      </c>
      <c r="G72" s="1024">
        <v>124.038</v>
      </c>
      <c r="H72" s="1024">
        <v>17.672000000000001</v>
      </c>
      <c r="I72" s="1024">
        <v>49.857999999999997</v>
      </c>
      <c r="J72" s="1024">
        <v>19.599</v>
      </c>
      <c r="K72" s="1024">
        <v>32.136000000000003</v>
      </c>
      <c r="L72" s="1024">
        <v>25.354000000000056</v>
      </c>
      <c r="M72" s="1024">
        <v>-3.766</v>
      </c>
      <c r="N72" s="1024">
        <v>609.36000000000013</v>
      </c>
      <c r="O72" s="1024">
        <v>541.96611111111133</v>
      </c>
    </row>
    <row r="73" spans="1:21" ht="15.75" customHeight="1">
      <c r="A73" s="249">
        <v>2012</v>
      </c>
      <c r="B73" s="1024">
        <v>629.21199999999988</v>
      </c>
      <c r="C73" s="1024">
        <v>277.12799999999999</v>
      </c>
      <c r="D73" s="1024">
        <v>7.6260000000000003</v>
      </c>
      <c r="E73" s="1024">
        <v>76.448999999999998</v>
      </c>
      <c r="F73" s="1024">
        <v>99.46</v>
      </c>
      <c r="G73" s="1024">
        <v>143.04300000000001</v>
      </c>
      <c r="H73" s="1024">
        <v>21.754999999999999</v>
      </c>
      <c r="I73" s="1024">
        <v>51.68</v>
      </c>
      <c r="J73" s="1024">
        <v>26.38</v>
      </c>
      <c r="K73" s="1024">
        <v>38.253</v>
      </c>
      <c r="L73" s="1024">
        <v>25.505999999999915</v>
      </c>
      <c r="M73" s="1024">
        <v>-20.541</v>
      </c>
      <c r="N73" s="1024">
        <v>608.67099999999982</v>
      </c>
      <c r="O73" s="1024">
        <v>538.92711111111089</v>
      </c>
    </row>
    <row r="74" spans="1:21" s="641" customFormat="1" ht="15.75" customHeight="1">
      <c r="A74" s="622">
        <v>2013</v>
      </c>
      <c r="B74" s="1024">
        <v>638.69900000000007</v>
      </c>
      <c r="C74" s="1024">
        <v>288.20400000000001</v>
      </c>
      <c r="D74" s="1024">
        <v>7.1980000000000004</v>
      </c>
      <c r="E74" s="1024">
        <v>67.516999999999996</v>
      </c>
      <c r="F74" s="1024">
        <v>97.29</v>
      </c>
      <c r="G74" s="1024">
        <v>152.33699999999999</v>
      </c>
      <c r="H74" s="1024">
        <v>22.998000000000001</v>
      </c>
      <c r="I74" s="1024">
        <v>52.737000000000002</v>
      </c>
      <c r="J74" s="1024">
        <v>31.01</v>
      </c>
      <c r="K74" s="1024">
        <v>40.097999999999999</v>
      </c>
      <c r="L74" s="1024">
        <v>26.153000000000077</v>
      </c>
      <c r="M74" s="1024">
        <v>-32.194000000000003</v>
      </c>
      <c r="N74" s="1024">
        <v>606.50500000000011</v>
      </c>
      <c r="O74" s="1024">
        <v>537.32222222222242</v>
      </c>
      <c r="Q74" s="963"/>
    </row>
    <row r="75" spans="1:21" s="641" customFormat="1" ht="15.75" customHeight="1">
      <c r="A75" s="622">
        <v>2014</v>
      </c>
      <c r="B75" s="1024">
        <v>627.80300000000011</v>
      </c>
      <c r="C75" s="1024">
        <v>274.41000000000003</v>
      </c>
      <c r="D75" s="1024">
        <v>5.657</v>
      </c>
      <c r="E75" s="1024">
        <v>61.13</v>
      </c>
      <c r="F75" s="1024">
        <v>97.129000000000005</v>
      </c>
      <c r="G75" s="1024">
        <v>162.52600000000001</v>
      </c>
      <c r="H75" s="1024">
        <v>19.587</v>
      </c>
      <c r="I75" s="1024">
        <v>58.497</v>
      </c>
      <c r="J75" s="1024">
        <v>36.055999999999997</v>
      </c>
      <c r="K75" s="1024">
        <v>42.219000000000001</v>
      </c>
      <c r="L75" s="1024">
        <v>26.951000000000079</v>
      </c>
      <c r="M75" s="1024">
        <v>-33.887</v>
      </c>
      <c r="N75" s="1024">
        <v>593.91600000000005</v>
      </c>
      <c r="O75" s="1024">
        <v>525.91794444444452</v>
      </c>
      <c r="Q75" s="963"/>
    </row>
    <row r="76" spans="1:21" s="666" customFormat="1" ht="15.75" customHeight="1">
      <c r="A76" s="671">
        <v>2015</v>
      </c>
      <c r="B76" s="1024">
        <v>648.30600000000004</v>
      </c>
      <c r="C76" s="1024">
        <v>272.19900000000001</v>
      </c>
      <c r="D76" s="1024">
        <v>6.2080000000000002</v>
      </c>
      <c r="E76" s="1024">
        <v>62.033000000000001</v>
      </c>
      <c r="F76" s="1024">
        <v>91.786000000000001</v>
      </c>
      <c r="G76" s="1024">
        <v>188.785</v>
      </c>
      <c r="H76" s="1024">
        <v>18.975999999999999</v>
      </c>
      <c r="I76" s="1024">
        <v>80.624000000000009</v>
      </c>
      <c r="J76" s="1024">
        <v>38.725999999999999</v>
      </c>
      <c r="K76" s="1024">
        <v>44.558</v>
      </c>
      <c r="L76" s="1024">
        <v>27.294999999999987</v>
      </c>
      <c r="M76" s="1024">
        <v>-48.283000000000001</v>
      </c>
      <c r="N76" s="1024">
        <v>600.02400000000011</v>
      </c>
      <c r="O76" s="1024">
        <v>529.55122222222224</v>
      </c>
      <c r="Q76" s="963"/>
    </row>
    <row r="77" spans="1:21" s="697" customFormat="1" ht="15.75" customHeight="1">
      <c r="A77" s="704">
        <v>2016</v>
      </c>
      <c r="B77" s="1024">
        <v>650.447</v>
      </c>
      <c r="C77" s="1024">
        <v>261.745</v>
      </c>
      <c r="D77" s="1024">
        <v>5.8460000000000001</v>
      </c>
      <c r="E77" s="1024">
        <v>81.269000000000005</v>
      </c>
      <c r="F77" s="1024">
        <v>84.634</v>
      </c>
      <c r="G77" s="1024">
        <v>189.67099999999999</v>
      </c>
      <c r="H77" s="1024">
        <v>20.545000000000002</v>
      </c>
      <c r="I77" s="1024">
        <v>79.924000000000007</v>
      </c>
      <c r="J77" s="1024">
        <v>38.097999999999999</v>
      </c>
      <c r="K77" s="1024">
        <v>44.999000000000002</v>
      </c>
      <c r="L77" s="1024">
        <v>27.281999999999982</v>
      </c>
      <c r="M77" s="1024">
        <v>-50.524999999999999</v>
      </c>
      <c r="N77" s="1024">
        <v>599.92200000000003</v>
      </c>
      <c r="O77" s="1024">
        <v>530.40922222222218</v>
      </c>
      <c r="Q77" s="963"/>
    </row>
    <row r="78" spans="1:21" s="780" customFormat="1" ht="15.75" customHeight="1">
      <c r="A78" s="784">
        <v>2017</v>
      </c>
      <c r="B78" s="1024">
        <v>653.72699999999998</v>
      </c>
      <c r="C78" s="1024">
        <v>241.22900000000001</v>
      </c>
      <c r="D78" s="1024">
        <v>5.5709999999999997</v>
      </c>
      <c r="E78" s="1024">
        <v>86.748000000000005</v>
      </c>
      <c r="F78" s="1024">
        <v>76.323999999999998</v>
      </c>
      <c r="G78" s="1024">
        <v>216.32499999999999</v>
      </c>
      <c r="H78" s="1024">
        <v>20.151</v>
      </c>
      <c r="I78" s="1024">
        <v>105.693</v>
      </c>
      <c r="J78" s="1024">
        <v>39.401000000000003</v>
      </c>
      <c r="K78" s="1024">
        <v>44.960999999999999</v>
      </c>
      <c r="L78" s="1024">
        <v>27.529999999999916</v>
      </c>
      <c r="M78" s="1024">
        <v>-52.459000000000003</v>
      </c>
      <c r="N78" s="1024">
        <v>601.26799999999992</v>
      </c>
      <c r="O78" s="1024">
        <v>531.31716666666659</v>
      </c>
      <c r="Q78" s="1040"/>
      <c r="R78" s="1040"/>
      <c r="S78" s="1040"/>
      <c r="T78" s="1040"/>
      <c r="U78" s="1040"/>
    </row>
    <row r="79" spans="1:21" s="963" customFormat="1" ht="15.75" customHeight="1">
      <c r="A79" s="1002">
        <v>2018</v>
      </c>
      <c r="B79" s="1024">
        <v>643.447</v>
      </c>
      <c r="C79" s="1024">
        <v>228.15600000000001</v>
      </c>
      <c r="D79" s="1024">
        <v>5.1870000000000003</v>
      </c>
      <c r="E79" s="1024">
        <v>82.495999999999995</v>
      </c>
      <c r="F79" s="1024">
        <v>76.004999999999995</v>
      </c>
      <c r="G79" s="1024">
        <v>224.75800000000001</v>
      </c>
      <c r="H79" s="1024">
        <v>17.975000000000001</v>
      </c>
      <c r="I79" s="1024">
        <v>109.95099999999999</v>
      </c>
      <c r="J79" s="1024">
        <v>45.783999999999999</v>
      </c>
      <c r="K79" s="1024">
        <v>44.707000000000001</v>
      </c>
      <c r="L79" s="1024">
        <v>26.844999999999999</v>
      </c>
      <c r="M79" s="1024">
        <v>-48.734999999999999</v>
      </c>
      <c r="N79" s="1024">
        <v>594.71199999999999</v>
      </c>
      <c r="O79" s="1024">
        <v>525.73172222222217</v>
      </c>
      <c r="Q79" s="1040"/>
      <c r="R79" s="1040"/>
      <c r="S79" s="1040"/>
      <c r="T79" s="1040"/>
      <c r="U79" s="1040"/>
    </row>
    <row r="80" spans="1:21" s="963" customFormat="1" ht="15.75" customHeight="1">
      <c r="A80" s="1002" t="s">
        <v>610</v>
      </c>
      <c r="B80" s="1024">
        <v>610.21800000000007</v>
      </c>
      <c r="C80" s="1024">
        <v>171.101</v>
      </c>
      <c r="D80" s="1024">
        <v>5.0670000000000002</v>
      </c>
      <c r="E80" s="1024">
        <v>91.034000000000006</v>
      </c>
      <c r="F80" s="1024">
        <v>75.070999999999998</v>
      </c>
      <c r="G80" s="1024">
        <v>242.548</v>
      </c>
      <c r="H80" s="1024">
        <v>20.058</v>
      </c>
      <c r="I80" s="1024">
        <v>125.89400000000001</v>
      </c>
      <c r="J80" s="1024">
        <v>46.392000000000003</v>
      </c>
      <c r="K80" s="1024">
        <v>44.176000000000002</v>
      </c>
      <c r="L80" s="1024">
        <v>25.397000000000048</v>
      </c>
      <c r="M80" s="1024">
        <v>-32.667000000000002</v>
      </c>
      <c r="N80" s="1024">
        <v>577.55000000000007</v>
      </c>
      <c r="O80" s="1183" t="s">
        <v>81</v>
      </c>
      <c r="Q80" s="1040"/>
      <c r="R80" s="1040"/>
      <c r="S80" s="1040"/>
      <c r="T80" s="1040"/>
      <c r="U80" s="1040"/>
    </row>
    <row r="81" spans="1:21" ht="15">
      <c r="A81" s="61" t="s">
        <v>128</v>
      </c>
      <c r="B81" s="243"/>
      <c r="C81" s="243"/>
      <c r="D81" s="225"/>
      <c r="E81" s="225"/>
      <c r="F81" s="225"/>
      <c r="G81" s="225"/>
      <c r="H81" s="225"/>
      <c r="I81" s="225"/>
      <c r="J81" s="225"/>
      <c r="K81" s="225"/>
      <c r="L81" s="225"/>
      <c r="M81" s="378" t="s">
        <v>486</v>
      </c>
      <c r="N81" s="378" t="s">
        <v>486</v>
      </c>
      <c r="O81" s="677" t="s">
        <v>486</v>
      </c>
      <c r="Q81" s="1040"/>
      <c r="R81" s="1040"/>
      <c r="S81" s="1040"/>
      <c r="T81" s="1040"/>
      <c r="U81" s="1040"/>
    </row>
    <row r="82" spans="1:21" ht="15.75" customHeight="1">
      <c r="A82" s="643" t="s">
        <v>606</v>
      </c>
      <c r="B82" s="243"/>
      <c r="C82" s="243"/>
      <c r="D82" s="225"/>
      <c r="E82" s="225"/>
      <c r="F82" s="225"/>
      <c r="G82" s="225"/>
      <c r="H82" s="225"/>
      <c r="I82" s="225"/>
      <c r="J82" s="225"/>
      <c r="K82" s="225"/>
      <c r="L82" s="225"/>
      <c r="M82" s="378"/>
      <c r="N82" s="378"/>
      <c r="O82" s="378"/>
      <c r="Q82" s="1040"/>
      <c r="R82" s="1040"/>
      <c r="S82" s="1040"/>
      <c r="T82" s="1040"/>
      <c r="U82" s="1040"/>
    </row>
    <row r="83" spans="1:21" s="1058" customFormat="1" ht="15.75" customHeight="1">
      <c r="A83" s="643" t="s">
        <v>462</v>
      </c>
      <c r="B83" s="837"/>
      <c r="C83" s="837"/>
      <c r="D83" s="973"/>
      <c r="E83" s="973"/>
      <c r="F83" s="973"/>
      <c r="G83" s="973"/>
      <c r="H83" s="973"/>
      <c r="I83" s="973"/>
      <c r="J83" s="973"/>
      <c r="K83" s="973"/>
      <c r="L83" s="973"/>
      <c r="M83" s="786"/>
      <c r="N83" s="786"/>
      <c r="O83" s="786"/>
      <c r="Q83" s="1040"/>
      <c r="R83" s="1040"/>
      <c r="S83" s="1040"/>
      <c r="T83" s="1040"/>
      <c r="U83" s="1040"/>
    </row>
    <row r="84" spans="1:21" ht="15.75" customHeight="1">
      <c r="A84" s="853" t="s">
        <v>624</v>
      </c>
      <c r="Q84" s="1040"/>
      <c r="R84" s="1040"/>
      <c r="S84" s="1040"/>
      <c r="T84" s="1040"/>
      <c r="U84" s="1040"/>
    </row>
    <row r="85" spans="1:21" ht="15.75" customHeight="1">
      <c r="Q85" s="1040"/>
      <c r="R85" s="1040"/>
      <c r="S85" s="1040"/>
      <c r="T85" s="1040"/>
      <c r="U85" s="1040"/>
    </row>
    <row r="86" spans="1:21" ht="15.75" customHeight="1">
      <c r="Q86" s="1040"/>
      <c r="R86" s="1040"/>
      <c r="S86" s="1040"/>
      <c r="T86" s="1040"/>
      <c r="U86" s="1040"/>
    </row>
    <row r="87" spans="1:21" ht="15.75" customHeight="1">
      <c r="Q87" s="1040"/>
      <c r="R87" s="1040"/>
      <c r="S87" s="1040"/>
      <c r="T87" s="1040"/>
      <c r="U87" s="1040"/>
    </row>
    <row r="88" spans="1:21" ht="15.75" customHeight="1">
      <c r="Q88" s="1040"/>
      <c r="R88" s="1040"/>
      <c r="S88" s="1040"/>
      <c r="T88" s="1040"/>
      <c r="U88" s="1040"/>
    </row>
    <row r="89" spans="1:21" ht="15.75" customHeight="1">
      <c r="Q89" s="1040"/>
      <c r="R89" s="1040"/>
      <c r="S89" s="1040"/>
      <c r="T89" s="1040"/>
      <c r="U89" s="1040"/>
    </row>
    <row r="90" spans="1:21" ht="15.75" customHeight="1">
      <c r="Q90" s="1040"/>
      <c r="R90" s="1040"/>
      <c r="S90" s="1040"/>
      <c r="T90" s="1040"/>
      <c r="U90" s="1040"/>
    </row>
    <row r="91" spans="1:21" ht="15.75" customHeight="1">
      <c r="Q91" s="1040"/>
      <c r="R91" s="1040"/>
      <c r="S91" s="1040"/>
      <c r="T91" s="1040"/>
      <c r="U91" s="1040"/>
    </row>
  </sheetData>
  <mergeCells count="18">
    <mergeCell ref="L4:L5"/>
    <mergeCell ref="C4:C5"/>
    <mergeCell ref="D4:D5"/>
    <mergeCell ref="E4:E5"/>
    <mergeCell ref="F4:F5"/>
    <mergeCell ref="G4:G5"/>
    <mergeCell ref="L58:L59"/>
    <mergeCell ref="C29:C30"/>
    <mergeCell ref="D29:D30"/>
    <mergeCell ref="E29:E30"/>
    <mergeCell ref="F29:F30"/>
    <mergeCell ref="G29:G30"/>
    <mergeCell ref="L29:L30"/>
    <mergeCell ref="C58:C59"/>
    <mergeCell ref="D58:D59"/>
    <mergeCell ref="E58:E59"/>
    <mergeCell ref="F58:F59"/>
    <mergeCell ref="G58:G59"/>
  </mergeCells>
  <conditionalFormatting sqref="V78:GQ91 A77:M78 A42:N51 A83:A84 A52:O52 P42:GQ52 A1:GQ23 B24:GQ24 A25:GQ41 B53:GQ54 A92:GQ1010 A86:P91 N77:GQ77 A79:P81 N78:Q78 B82:P85 A55:GQ76">
    <cfRule type="cellIs" dxfId="251" priority="10" stopIfTrue="1" operator="equal">
      <formula>0</formula>
    </cfRule>
  </conditionalFormatting>
  <conditionalFormatting sqref="A24">
    <cfRule type="cellIs" dxfId="250" priority="7" stopIfTrue="1" operator="equal">
      <formula>0</formula>
    </cfRule>
  </conditionalFormatting>
  <conditionalFormatting sqref="A54">
    <cfRule type="cellIs" dxfId="249" priority="6" stopIfTrue="1" operator="equal">
      <formula>0</formula>
    </cfRule>
  </conditionalFormatting>
  <conditionalFormatting sqref="A53">
    <cfRule type="cellIs" dxfId="248" priority="5" stopIfTrue="1" operator="equal">
      <formula>0</formula>
    </cfRule>
  </conditionalFormatting>
  <conditionalFormatting sqref="A82:A83">
    <cfRule type="cellIs" dxfId="247" priority="3" stopIfTrue="1" operator="equal">
      <formula>0</formula>
    </cfRule>
  </conditionalFormatting>
  <conditionalFormatting sqref="O47:O51">
    <cfRule type="cellIs" dxfId="246" priority="2" stopIfTrue="1" operator="equal">
      <formula>0</formula>
    </cfRule>
  </conditionalFormatting>
  <conditionalFormatting sqref="O42:O46">
    <cfRule type="cellIs" dxfId="245" priority="1" stopIfTrue="1" operator="equal">
      <formula>0</formula>
    </cfRule>
  </conditionalFormatting>
  <pageMargins left="0.78740157480314965" right="0.78740157480314965" top="0.78740157480314965" bottom="0.78740157480314965" header="0.51181102362204722" footer="0.51181102362204722"/>
  <pageSetup paperSize="9" fitToWidth="4"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5" max="15" man="1"/>
    <brk id="54" max="15"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5" tint="0.39997558519241921"/>
  </sheetPr>
  <dimension ref="A1:AB50"/>
  <sheetViews>
    <sheetView view="pageBreakPreview" zoomScaleNormal="85" zoomScaleSheetLayoutView="100" workbookViewId="0"/>
  </sheetViews>
  <sheetFormatPr baseColWidth="10" defaultColWidth="11.42578125" defaultRowHeight="15.75" customHeight="1"/>
  <cols>
    <col min="1" max="1" width="7.140625" style="23" customWidth="1"/>
    <col min="2" max="8" width="17.140625" style="23" customWidth="1"/>
    <col min="9" max="9" width="1.42578125" style="23" customWidth="1"/>
    <col min="10" max="10" width="11.42578125" style="23" customWidth="1"/>
    <col min="11" max="11" width="40.28515625" style="23" customWidth="1"/>
    <col min="12" max="16384" width="11.42578125" style="23"/>
  </cols>
  <sheetData>
    <row r="1" spans="1:28" ht="15.75" customHeight="1">
      <c r="A1" s="331" t="s">
        <v>591</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row>
    <row r="2" spans="1:28" ht="15.75" customHeight="1">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row>
    <row r="3" spans="1:28" ht="31.5" customHeight="1">
      <c r="A3" s="285"/>
      <c r="B3" s="452" t="s">
        <v>365</v>
      </c>
      <c r="C3" s="452" t="s">
        <v>366</v>
      </c>
      <c r="D3" s="452" t="s">
        <v>367</v>
      </c>
      <c r="E3" s="452" t="s">
        <v>231</v>
      </c>
      <c r="F3" s="452" t="s">
        <v>368</v>
      </c>
      <c r="G3" s="452" t="s">
        <v>369</v>
      </c>
      <c r="H3" s="279" t="s">
        <v>370</v>
      </c>
      <c r="I3" s="368"/>
      <c r="J3" s="368"/>
      <c r="K3" s="269"/>
      <c r="L3" s="269"/>
      <c r="M3" s="269"/>
      <c r="N3" s="269"/>
      <c r="O3" s="269"/>
      <c r="P3" s="269"/>
      <c r="Q3" s="269"/>
      <c r="R3" s="269"/>
      <c r="S3" s="269"/>
      <c r="T3" s="269"/>
      <c r="U3" s="269"/>
      <c r="V3" s="269"/>
      <c r="W3" s="269"/>
      <c r="X3" s="269"/>
      <c r="Y3" s="269"/>
      <c r="Z3" s="269"/>
      <c r="AA3" s="269"/>
      <c r="AB3" s="269"/>
    </row>
    <row r="4" spans="1:28" ht="15.75" customHeight="1">
      <c r="A4" s="287"/>
      <c r="B4" s="260" t="s">
        <v>463</v>
      </c>
      <c r="C4" s="289"/>
      <c r="D4" s="279" t="s">
        <v>83</v>
      </c>
      <c r="E4" s="279" t="s">
        <v>79</v>
      </c>
      <c r="F4" s="260" t="s">
        <v>82</v>
      </c>
      <c r="G4" s="213"/>
      <c r="H4" s="213"/>
      <c r="I4" s="269"/>
      <c r="J4" s="269"/>
      <c r="K4" s="269"/>
      <c r="L4" s="269"/>
      <c r="M4" s="269"/>
      <c r="N4" s="269"/>
      <c r="O4" s="269"/>
      <c r="P4" s="269"/>
      <c r="Q4" s="269"/>
      <c r="R4" s="269"/>
      <c r="S4" s="269"/>
      <c r="T4" s="269"/>
      <c r="U4" s="269"/>
      <c r="V4" s="269"/>
      <c r="W4" s="269"/>
      <c r="X4" s="269"/>
      <c r="Y4" s="269"/>
      <c r="Z4" s="269"/>
      <c r="AA4" s="269"/>
      <c r="AB4" s="269"/>
    </row>
    <row r="5" spans="1:28" ht="15.75" customHeight="1">
      <c r="A5" s="47">
        <v>1976</v>
      </c>
      <c r="B5" s="250">
        <v>430</v>
      </c>
      <c r="C5" s="244">
        <v>76</v>
      </c>
      <c r="D5" s="52">
        <v>22.2</v>
      </c>
      <c r="E5" s="50">
        <v>39412.800000000003</v>
      </c>
      <c r="F5" s="268">
        <v>10.9</v>
      </c>
      <c r="G5" s="268">
        <v>1.93</v>
      </c>
      <c r="H5" s="50">
        <v>563</v>
      </c>
      <c r="I5" s="269"/>
      <c r="J5" s="269"/>
      <c r="K5" s="269"/>
      <c r="L5" s="269"/>
      <c r="M5" s="269"/>
      <c r="N5" s="269"/>
      <c r="O5" s="269"/>
      <c r="P5" s="269"/>
      <c r="Q5" s="269"/>
      <c r="R5" s="269"/>
      <c r="S5" s="269"/>
      <c r="T5" s="269"/>
      <c r="U5" s="269"/>
      <c r="V5" s="269"/>
      <c r="W5" s="269"/>
      <c r="X5" s="269"/>
      <c r="Y5" s="269"/>
      <c r="Z5" s="269"/>
      <c r="AA5" s="269"/>
      <c r="AB5" s="269"/>
    </row>
    <row r="6" spans="1:28" ht="15.75" customHeight="1">
      <c r="A6" s="47">
        <v>1981</v>
      </c>
      <c r="B6" s="251">
        <v>270</v>
      </c>
      <c r="C6" s="50">
        <v>70</v>
      </c>
      <c r="D6" s="52">
        <v>18.600000000000001</v>
      </c>
      <c r="E6" s="50">
        <v>40399.4</v>
      </c>
      <c r="F6" s="268">
        <v>6.7</v>
      </c>
      <c r="G6" s="268">
        <v>1.73</v>
      </c>
      <c r="H6" s="50">
        <v>460</v>
      </c>
      <c r="I6" s="269"/>
      <c r="J6" s="269"/>
      <c r="K6" s="269"/>
      <c r="L6" s="269"/>
      <c r="M6" s="269"/>
      <c r="N6" s="269"/>
      <c r="O6" s="269"/>
      <c r="P6" s="269"/>
      <c r="Q6" s="269"/>
      <c r="R6" s="269"/>
      <c r="S6" s="269"/>
      <c r="T6" s="269"/>
      <c r="U6" s="269"/>
      <c r="V6" s="269"/>
      <c r="W6" s="269"/>
      <c r="X6" s="269"/>
      <c r="Y6" s="269"/>
      <c r="Z6" s="269"/>
      <c r="AA6" s="269"/>
      <c r="AB6" s="269"/>
    </row>
    <row r="7" spans="1:28" ht="15.75" customHeight="1">
      <c r="A7" s="47">
        <v>1983</v>
      </c>
      <c r="B7" s="251">
        <v>105</v>
      </c>
      <c r="C7" s="50">
        <v>65</v>
      </c>
      <c r="D7" s="52">
        <v>14.3</v>
      </c>
      <c r="E7" s="50">
        <v>46987.199999999997</v>
      </c>
      <c r="F7" s="268">
        <v>2.2000000000000002</v>
      </c>
      <c r="G7" s="268">
        <v>1.38</v>
      </c>
      <c r="H7" s="50">
        <v>304</v>
      </c>
      <c r="I7" s="269"/>
      <c r="J7" s="269"/>
      <c r="K7" s="269"/>
      <c r="L7" s="269"/>
      <c r="M7" s="269"/>
      <c r="N7" s="269"/>
      <c r="O7" s="269"/>
      <c r="P7" s="269"/>
      <c r="Q7" s="269"/>
      <c r="R7" s="269"/>
      <c r="S7" s="269"/>
      <c r="T7" s="269"/>
      <c r="U7" s="269"/>
      <c r="V7" s="269"/>
      <c r="W7" s="269"/>
      <c r="X7" s="269"/>
      <c r="Y7" s="269"/>
      <c r="Z7" s="269"/>
      <c r="AA7" s="269"/>
      <c r="AB7" s="269"/>
    </row>
    <row r="8" spans="1:28" ht="15.75" customHeight="1">
      <c r="A8" s="47">
        <v>1985</v>
      </c>
      <c r="B8" s="251">
        <v>81</v>
      </c>
      <c r="C8" s="50">
        <v>51</v>
      </c>
      <c r="D8" s="52">
        <v>13.4</v>
      </c>
      <c r="E8" s="50">
        <v>63779</v>
      </c>
      <c r="F8" s="268">
        <v>1.3</v>
      </c>
      <c r="G8" s="268">
        <v>0.8</v>
      </c>
      <c r="H8" s="50">
        <v>211</v>
      </c>
      <c r="I8" s="269"/>
      <c r="J8" s="269"/>
      <c r="K8" s="269"/>
      <c r="L8" s="269"/>
      <c r="M8" s="269"/>
      <c r="N8" s="269"/>
      <c r="O8" s="269"/>
      <c r="P8" s="269"/>
      <c r="Q8" s="269"/>
      <c r="R8" s="269"/>
      <c r="S8" s="269"/>
      <c r="T8" s="269"/>
      <c r="U8" s="269"/>
      <c r="V8" s="269"/>
      <c r="W8" s="269"/>
      <c r="X8" s="269"/>
      <c r="Y8" s="269"/>
      <c r="Z8" s="269"/>
      <c r="AA8" s="269"/>
      <c r="AB8" s="269"/>
    </row>
    <row r="9" spans="1:28" ht="15.75" customHeight="1">
      <c r="A9" s="47">
        <v>1987</v>
      </c>
      <c r="B9" s="251">
        <v>54</v>
      </c>
      <c r="C9" s="50">
        <v>42</v>
      </c>
      <c r="D9" s="52">
        <v>13.6</v>
      </c>
      <c r="E9" s="50">
        <v>62464.3</v>
      </c>
      <c r="F9" s="268">
        <v>0.9</v>
      </c>
      <c r="G9" s="268">
        <v>0.67</v>
      </c>
      <c r="H9" s="50">
        <v>218</v>
      </c>
      <c r="I9" s="269"/>
      <c r="J9" s="269"/>
      <c r="K9" s="269"/>
      <c r="L9" s="269"/>
      <c r="M9" s="269"/>
      <c r="N9" s="269"/>
      <c r="O9" s="269"/>
      <c r="P9" s="269"/>
      <c r="Q9" s="269"/>
      <c r="R9" s="269"/>
      <c r="S9" s="269"/>
      <c r="T9" s="269"/>
      <c r="U9" s="269"/>
      <c r="V9" s="269"/>
      <c r="W9" s="269"/>
      <c r="X9" s="269"/>
      <c r="Y9" s="269"/>
      <c r="Z9" s="269"/>
      <c r="AA9" s="269"/>
      <c r="AB9" s="269"/>
    </row>
    <row r="10" spans="1:28" ht="15.75" customHeight="1">
      <c r="A10" s="47">
        <v>1989</v>
      </c>
      <c r="B10" s="251">
        <v>22</v>
      </c>
      <c r="C10" s="50">
        <v>26</v>
      </c>
      <c r="D10" s="52">
        <v>12.1</v>
      </c>
      <c r="E10" s="50">
        <v>68915.8</v>
      </c>
      <c r="F10" s="268">
        <v>0.32</v>
      </c>
      <c r="G10" s="268">
        <v>0.38</v>
      </c>
      <c r="H10" s="50">
        <v>176</v>
      </c>
      <c r="I10" s="269"/>
      <c r="J10" s="269"/>
      <c r="K10" s="269"/>
      <c r="L10" s="269"/>
      <c r="M10" s="269"/>
      <c r="N10" s="269"/>
      <c r="O10" s="269"/>
      <c r="P10" s="269"/>
      <c r="Q10" s="269"/>
      <c r="R10" s="269"/>
      <c r="S10" s="269"/>
      <c r="T10" s="269"/>
      <c r="U10" s="269"/>
      <c r="V10" s="269"/>
      <c r="W10" s="269"/>
      <c r="X10" s="269"/>
      <c r="Y10" s="269"/>
      <c r="Z10" s="269"/>
      <c r="AA10" s="269"/>
      <c r="AB10" s="269"/>
    </row>
    <row r="11" spans="1:28" ht="15.75" customHeight="1">
      <c r="A11" s="249">
        <v>1990</v>
      </c>
      <c r="B11" s="50">
        <v>21</v>
      </c>
      <c r="C11" s="248">
        <v>21</v>
      </c>
      <c r="D11" s="52">
        <v>14.8</v>
      </c>
      <c r="E11" s="50">
        <v>71054</v>
      </c>
      <c r="F11" s="268">
        <v>0.3</v>
      </c>
      <c r="G11" s="268">
        <v>0.3</v>
      </c>
      <c r="H11" s="50">
        <v>209</v>
      </c>
      <c r="I11" s="269"/>
      <c r="J11" s="269"/>
      <c r="K11" s="269"/>
      <c r="L11" s="269"/>
      <c r="M11" s="269"/>
      <c r="N11" s="269"/>
      <c r="O11" s="269"/>
      <c r="P11" s="269"/>
      <c r="Q11" s="269"/>
      <c r="R11" s="269"/>
      <c r="S11" s="269"/>
      <c r="T11" s="269"/>
      <c r="U11" s="269"/>
      <c r="V11" s="269"/>
      <c r="W11" s="269"/>
      <c r="X11" s="269"/>
      <c r="Y11" s="269"/>
      <c r="Z11" s="269"/>
      <c r="AA11" s="269"/>
      <c r="AB11" s="269"/>
    </row>
    <row r="12" spans="1:28" ht="15.75" customHeight="1">
      <c r="A12" s="249">
        <v>1991</v>
      </c>
      <c r="B12" s="50">
        <v>23</v>
      </c>
      <c r="C12" s="50">
        <v>19</v>
      </c>
      <c r="D12" s="52">
        <v>15.2</v>
      </c>
      <c r="E12" s="50">
        <v>73945</v>
      </c>
      <c r="F12" s="268">
        <v>0.31</v>
      </c>
      <c r="G12" s="268">
        <v>0.26</v>
      </c>
      <c r="H12" s="50">
        <v>209</v>
      </c>
      <c r="I12" s="269"/>
      <c r="J12" s="269"/>
      <c r="K12" s="269"/>
      <c r="L12" s="269"/>
      <c r="M12" s="269"/>
      <c r="N12" s="269"/>
      <c r="O12" s="269"/>
      <c r="P12" s="269"/>
      <c r="Q12" s="269"/>
      <c r="R12" s="269"/>
      <c r="S12" s="269"/>
      <c r="T12" s="269"/>
      <c r="U12" s="269"/>
      <c r="V12" s="269"/>
      <c r="W12" s="269"/>
      <c r="X12" s="269"/>
      <c r="Y12" s="269"/>
      <c r="Z12" s="269"/>
      <c r="AA12" s="269"/>
      <c r="AB12" s="269"/>
    </row>
    <row r="13" spans="1:28" ht="15.75" customHeight="1">
      <c r="A13" s="249">
        <v>1992</v>
      </c>
      <c r="B13" s="50">
        <v>18</v>
      </c>
      <c r="C13" s="50">
        <v>16</v>
      </c>
      <c r="D13" s="52">
        <v>13.4</v>
      </c>
      <c r="E13" s="50">
        <v>72902</v>
      </c>
      <c r="F13" s="268">
        <v>0.25</v>
      </c>
      <c r="G13" s="268">
        <v>0.22</v>
      </c>
      <c r="H13" s="50">
        <v>184</v>
      </c>
      <c r="I13" s="269"/>
      <c r="J13" s="269"/>
      <c r="K13" s="269"/>
      <c r="L13" s="269"/>
      <c r="M13" s="269"/>
      <c r="N13" s="269"/>
      <c r="O13" s="269"/>
      <c r="P13" s="269"/>
      <c r="Q13" s="269"/>
      <c r="R13" s="269"/>
      <c r="S13" s="269"/>
      <c r="T13" s="269"/>
      <c r="U13" s="269"/>
      <c r="V13" s="269"/>
      <c r="W13" s="269"/>
      <c r="X13" s="269"/>
      <c r="Y13" s="269"/>
      <c r="Z13" s="269"/>
      <c r="AA13" s="269"/>
      <c r="AB13" s="269"/>
    </row>
    <row r="14" spans="1:28" ht="15.75" customHeight="1">
      <c r="A14" s="249">
        <v>1993</v>
      </c>
      <c r="B14" s="50">
        <v>11</v>
      </c>
      <c r="C14" s="50">
        <v>12</v>
      </c>
      <c r="D14" s="52">
        <v>13.3</v>
      </c>
      <c r="E14" s="50">
        <v>70443</v>
      </c>
      <c r="F14" s="268">
        <v>0.16</v>
      </c>
      <c r="G14" s="268">
        <v>0.17</v>
      </c>
      <c r="H14" s="50">
        <v>189</v>
      </c>
      <c r="I14" s="269"/>
      <c r="J14" s="269"/>
      <c r="K14" s="269"/>
      <c r="L14" s="269"/>
      <c r="M14" s="269"/>
      <c r="N14" s="269"/>
      <c r="O14" s="269"/>
      <c r="P14" s="269"/>
      <c r="Q14" s="269"/>
      <c r="R14" s="269"/>
      <c r="S14" s="269"/>
      <c r="T14" s="269"/>
      <c r="U14" s="269"/>
      <c r="V14" s="269"/>
      <c r="W14" s="269"/>
      <c r="X14" s="269"/>
      <c r="Y14" s="269"/>
      <c r="Z14" s="269"/>
      <c r="AA14" s="269"/>
      <c r="AB14" s="269"/>
    </row>
    <row r="15" spans="1:28" ht="15.75" customHeight="1">
      <c r="A15" s="249">
        <v>1994</v>
      </c>
      <c r="B15" s="50">
        <v>9</v>
      </c>
      <c r="C15" s="50">
        <v>12</v>
      </c>
      <c r="D15" s="52">
        <v>12.7</v>
      </c>
      <c r="E15" s="50">
        <v>72256</v>
      </c>
      <c r="F15" s="268">
        <v>0.12</v>
      </c>
      <c r="G15" s="268">
        <v>0.17</v>
      </c>
      <c r="H15" s="50">
        <v>176</v>
      </c>
      <c r="I15" s="269"/>
      <c r="J15" s="269"/>
      <c r="K15" s="269"/>
      <c r="L15" s="269"/>
      <c r="M15" s="269"/>
      <c r="N15" s="269"/>
      <c r="O15" s="269"/>
      <c r="P15" s="269"/>
      <c r="Q15" s="269"/>
      <c r="R15" s="269"/>
      <c r="S15" s="269"/>
      <c r="T15" s="269"/>
      <c r="U15" s="269"/>
      <c r="V15" s="269"/>
      <c r="W15" s="269"/>
      <c r="X15" s="269"/>
      <c r="Y15" s="269"/>
      <c r="Z15" s="269"/>
      <c r="AA15" s="269"/>
      <c r="AB15" s="269"/>
    </row>
    <row r="16" spans="1:28" ht="15.75" customHeight="1">
      <c r="A16" s="249">
        <v>1995</v>
      </c>
      <c r="B16" s="50">
        <v>7</v>
      </c>
      <c r="C16" s="50">
        <v>11</v>
      </c>
      <c r="D16" s="52">
        <v>12.4</v>
      </c>
      <c r="E16" s="50">
        <v>75907</v>
      </c>
      <c r="F16" s="268">
        <v>0.09</v>
      </c>
      <c r="G16" s="268">
        <v>0.14000000000000001</v>
      </c>
      <c r="H16" s="50">
        <v>163</v>
      </c>
      <c r="I16" s="269"/>
      <c r="J16" s="269"/>
      <c r="K16" s="269"/>
      <c r="L16" s="269"/>
      <c r="M16" s="269"/>
      <c r="N16" s="269"/>
      <c r="O16" s="269"/>
      <c r="P16" s="269"/>
      <c r="Q16" s="269"/>
      <c r="R16" s="269"/>
      <c r="S16" s="269"/>
      <c r="T16" s="269"/>
      <c r="U16" s="269"/>
      <c r="V16" s="269"/>
      <c r="W16" s="269"/>
      <c r="X16" s="269"/>
      <c r="Y16" s="269"/>
      <c r="Z16" s="269"/>
      <c r="AA16" s="269"/>
      <c r="AB16" s="269"/>
    </row>
    <row r="17" spans="1:28" ht="15.75" customHeight="1">
      <c r="A17" s="249">
        <v>1996</v>
      </c>
      <c r="B17" s="50">
        <v>7</v>
      </c>
      <c r="C17" s="50">
        <v>12</v>
      </c>
      <c r="D17" s="52">
        <v>13.6</v>
      </c>
      <c r="E17" s="50">
        <v>76326</v>
      </c>
      <c r="F17" s="268">
        <v>0.09</v>
      </c>
      <c r="G17" s="268">
        <v>0.16</v>
      </c>
      <c r="H17" s="50">
        <v>178</v>
      </c>
      <c r="I17" s="269"/>
      <c r="J17" s="269"/>
      <c r="K17" s="269"/>
      <c r="L17" s="269"/>
      <c r="M17" s="269"/>
      <c r="N17" s="269"/>
      <c r="O17" s="269"/>
      <c r="P17" s="269"/>
      <c r="Q17" s="269"/>
      <c r="R17" s="269"/>
      <c r="S17" s="269"/>
      <c r="T17" s="269"/>
      <c r="U17" s="269"/>
      <c r="V17" s="269"/>
      <c r="W17" s="269"/>
      <c r="X17" s="269"/>
      <c r="Y17" s="269"/>
      <c r="Z17" s="269"/>
      <c r="AA17" s="269"/>
      <c r="AB17" s="269"/>
    </row>
    <row r="18" spans="1:28" ht="15.75" customHeight="1">
      <c r="A18" s="249">
        <v>1997</v>
      </c>
      <c r="B18" s="50">
        <v>7</v>
      </c>
      <c r="C18" s="50">
        <v>10</v>
      </c>
      <c r="D18" s="52">
        <v>12.7</v>
      </c>
      <c r="E18" s="50">
        <v>76491</v>
      </c>
      <c r="F18" s="268">
        <v>9.1514034330836311E-2</v>
      </c>
      <c r="G18" s="268">
        <v>0.13073433475833759</v>
      </c>
      <c r="H18" s="50">
        <v>166.03260514308872</v>
      </c>
      <c r="I18" s="269"/>
      <c r="J18" s="269"/>
      <c r="K18" s="269"/>
      <c r="L18" s="269"/>
      <c r="M18" s="269"/>
      <c r="N18" s="269"/>
      <c r="O18" s="269"/>
      <c r="P18" s="269"/>
      <c r="Q18" s="269"/>
      <c r="R18" s="269"/>
      <c r="S18" s="269"/>
      <c r="T18" s="269"/>
      <c r="U18" s="269"/>
      <c r="V18" s="269"/>
      <c r="W18" s="269"/>
      <c r="X18" s="269"/>
      <c r="Y18" s="269"/>
      <c r="Z18" s="269"/>
      <c r="AA18" s="269"/>
      <c r="AB18" s="269"/>
    </row>
    <row r="19" spans="1:28" ht="15.75" customHeight="1">
      <c r="A19" s="249">
        <v>1998</v>
      </c>
      <c r="B19" s="50">
        <v>7</v>
      </c>
      <c r="C19" s="50">
        <v>10.5</v>
      </c>
      <c r="D19" s="52">
        <v>13.8</v>
      </c>
      <c r="E19" s="50">
        <v>78337</v>
      </c>
      <c r="F19" s="268">
        <v>0.09</v>
      </c>
      <c r="G19" s="268">
        <v>0.13</v>
      </c>
      <c r="H19" s="50">
        <v>176</v>
      </c>
      <c r="I19" s="269"/>
      <c r="J19" s="269"/>
      <c r="K19" s="269"/>
      <c r="L19" s="269"/>
      <c r="M19" s="269"/>
      <c r="N19" s="269"/>
      <c r="O19" s="269"/>
      <c r="P19" s="269"/>
      <c r="Q19" s="269"/>
      <c r="R19" s="269"/>
      <c r="S19" s="269"/>
      <c r="T19" s="269"/>
      <c r="U19" s="269"/>
      <c r="V19" s="269"/>
      <c r="W19" s="269"/>
      <c r="X19" s="269"/>
      <c r="Y19" s="269"/>
      <c r="Z19" s="269"/>
      <c r="AA19" s="269"/>
      <c r="AB19" s="269"/>
    </row>
    <row r="20" spans="1:28" ht="15.75" customHeight="1">
      <c r="A20" s="249">
        <v>1999</v>
      </c>
      <c r="B20" s="50">
        <v>6</v>
      </c>
      <c r="C20" s="50">
        <v>10</v>
      </c>
      <c r="D20" s="52">
        <v>12.6</v>
      </c>
      <c r="E20" s="50">
        <v>80305</v>
      </c>
      <c r="F20" s="268">
        <v>7.4715041501403734E-2</v>
      </c>
      <c r="G20" s="268">
        <v>0.12452506916900623</v>
      </c>
      <c r="H20" s="50">
        <v>156.90158715294785</v>
      </c>
      <c r="I20" s="269"/>
      <c r="J20" s="269"/>
      <c r="K20" s="269"/>
      <c r="L20" s="269"/>
      <c r="M20" s="269"/>
      <c r="N20" s="269"/>
      <c r="O20" s="269"/>
      <c r="P20" s="269"/>
      <c r="Q20" s="269"/>
      <c r="R20" s="269"/>
      <c r="S20" s="269"/>
      <c r="T20" s="269"/>
      <c r="U20" s="269"/>
      <c r="V20" s="269"/>
      <c r="W20" s="269"/>
      <c r="X20" s="269"/>
      <c r="Y20" s="269"/>
      <c r="Z20" s="269"/>
      <c r="AA20" s="269"/>
      <c r="AB20" s="269"/>
    </row>
    <row r="21" spans="1:28" ht="15.75" customHeight="1">
      <c r="A21" s="61" t="s">
        <v>128</v>
      </c>
      <c r="B21" s="50"/>
      <c r="C21" s="50"/>
      <c r="D21" s="52"/>
      <c r="E21" s="50"/>
      <c r="F21" s="268"/>
      <c r="G21" s="268"/>
      <c r="H21" s="50"/>
      <c r="I21" s="269"/>
      <c r="J21" s="269"/>
      <c r="K21" s="269"/>
      <c r="L21" s="269"/>
      <c r="M21" s="269"/>
      <c r="N21" s="269"/>
      <c r="O21" s="269"/>
      <c r="P21" s="269"/>
      <c r="Q21" s="269"/>
      <c r="R21" s="269"/>
      <c r="S21" s="269"/>
      <c r="T21" s="269"/>
      <c r="U21" s="269"/>
      <c r="V21" s="269"/>
      <c r="W21" s="269"/>
      <c r="X21" s="269"/>
      <c r="Y21" s="269"/>
      <c r="Z21" s="269"/>
      <c r="AA21" s="269"/>
      <c r="AB21" s="269"/>
    </row>
    <row r="22" spans="1:28" ht="15.75" customHeight="1">
      <c r="A22" s="67" t="s">
        <v>464</v>
      </c>
      <c r="B22" s="50"/>
      <c r="C22" s="50"/>
      <c r="D22" s="52"/>
      <c r="E22" s="50"/>
      <c r="F22" s="268"/>
      <c r="G22" s="268"/>
      <c r="H22" s="50"/>
      <c r="I22" s="269"/>
      <c r="J22" s="269"/>
      <c r="K22" s="269"/>
      <c r="L22" s="269"/>
      <c r="M22" s="269"/>
      <c r="N22" s="269"/>
      <c r="O22" s="269"/>
      <c r="P22" s="269"/>
      <c r="Q22" s="269"/>
      <c r="R22" s="269"/>
      <c r="S22" s="269"/>
      <c r="T22" s="269"/>
      <c r="U22" s="269"/>
      <c r="V22" s="269"/>
      <c r="W22" s="269"/>
      <c r="X22" s="269"/>
      <c r="Y22" s="269"/>
      <c r="Z22" s="269"/>
      <c r="AA22" s="269"/>
      <c r="AB22" s="269"/>
    </row>
    <row r="23" spans="1:28" ht="15.75" customHeight="1">
      <c r="A23" s="331" t="s">
        <v>591</v>
      </c>
      <c r="B23" s="269"/>
      <c r="C23" s="269"/>
      <c r="D23" s="269"/>
      <c r="E23" s="269"/>
      <c r="F23" s="269"/>
      <c r="G23" s="269"/>
      <c r="H23" s="269"/>
      <c r="I23" s="269"/>
      <c r="J23" s="269"/>
      <c r="K23" s="269"/>
      <c r="L23" s="269"/>
      <c r="M23" s="269"/>
      <c r="N23" s="269"/>
      <c r="O23" s="269"/>
      <c r="P23" s="269"/>
      <c r="Q23" s="269"/>
      <c r="R23" s="269"/>
      <c r="S23" s="269"/>
      <c r="T23" s="269"/>
      <c r="U23" s="269"/>
      <c r="V23" s="269"/>
      <c r="W23" s="269"/>
      <c r="X23" s="269"/>
      <c r="Y23" s="269"/>
      <c r="Z23" s="269"/>
      <c r="AA23" s="269"/>
      <c r="AB23" s="269"/>
    </row>
    <row r="24" spans="1:28" ht="15.75" customHeight="1">
      <c r="A24" s="269"/>
      <c r="B24" s="269"/>
      <c r="C24" s="269"/>
      <c r="D24" s="269"/>
      <c r="E24" s="269"/>
      <c r="F24" s="269"/>
      <c r="G24" s="269"/>
      <c r="H24" s="269"/>
      <c r="I24" s="269"/>
      <c r="J24" s="269"/>
      <c r="K24" s="269"/>
      <c r="L24" s="269"/>
      <c r="M24" s="269"/>
      <c r="N24" s="269"/>
      <c r="O24" s="269"/>
      <c r="P24" s="269"/>
      <c r="Q24" s="269"/>
      <c r="R24" s="269"/>
      <c r="S24" s="269"/>
      <c r="T24" s="269"/>
      <c r="U24" s="269"/>
      <c r="V24" s="269"/>
      <c r="W24" s="269"/>
      <c r="X24" s="269"/>
      <c r="Y24" s="269"/>
      <c r="Z24" s="269"/>
      <c r="AA24" s="269"/>
      <c r="AB24" s="269"/>
    </row>
    <row r="25" spans="1:28" ht="31.5" customHeight="1">
      <c r="A25" s="285"/>
      <c r="B25" s="561" t="s">
        <v>365</v>
      </c>
      <c r="C25" s="561" t="s">
        <v>366</v>
      </c>
      <c r="D25" s="561" t="s">
        <v>367</v>
      </c>
      <c r="E25" s="561" t="s">
        <v>231</v>
      </c>
      <c r="F25" s="561" t="s">
        <v>368</v>
      </c>
      <c r="G25" s="561" t="s">
        <v>369</v>
      </c>
      <c r="H25" s="562" t="s">
        <v>370</v>
      </c>
      <c r="I25" s="368"/>
      <c r="J25" s="368"/>
      <c r="K25" s="269"/>
      <c r="L25" s="269"/>
      <c r="M25" s="269"/>
      <c r="N25" s="269"/>
      <c r="O25" s="269"/>
      <c r="P25" s="269"/>
      <c r="Q25" s="269"/>
      <c r="R25" s="269"/>
      <c r="S25" s="269"/>
      <c r="T25" s="269"/>
      <c r="U25" s="269"/>
      <c r="V25" s="269"/>
      <c r="W25" s="269"/>
      <c r="X25" s="269"/>
      <c r="Y25" s="269"/>
      <c r="Z25" s="269"/>
      <c r="AA25" s="269"/>
      <c r="AB25" s="269"/>
    </row>
    <row r="26" spans="1:28" ht="15.75" customHeight="1">
      <c r="A26" s="287"/>
      <c r="B26" s="545" t="s">
        <v>463</v>
      </c>
      <c r="C26" s="546"/>
      <c r="D26" s="562" t="s">
        <v>83</v>
      </c>
      <c r="E26" s="562" t="s">
        <v>79</v>
      </c>
      <c r="F26" s="545" t="s">
        <v>82</v>
      </c>
      <c r="G26" s="546"/>
      <c r="H26" s="546"/>
      <c r="I26" s="269"/>
      <c r="J26" s="269"/>
      <c r="K26" s="269"/>
      <c r="L26" s="269"/>
      <c r="M26" s="269"/>
      <c r="N26" s="269"/>
      <c r="O26" s="269"/>
      <c r="P26" s="269"/>
      <c r="Q26" s="269"/>
      <c r="R26" s="269"/>
      <c r="S26" s="269"/>
      <c r="T26" s="269"/>
      <c r="U26" s="269"/>
      <c r="V26" s="269"/>
      <c r="W26" s="269"/>
      <c r="X26" s="269"/>
      <c r="Y26" s="269"/>
      <c r="Z26" s="269"/>
      <c r="AA26" s="269"/>
      <c r="AB26" s="269"/>
    </row>
    <row r="27" spans="1:28" ht="15.75" customHeight="1">
      <c r="A27" s="249">
        <v>2000</v>
      </c>
      <c r="B27" s="50">
        <v>5</v>
      </c>
      <c r="C27" s="50">
        <v>8.5</v>
      </c>
      <c r="D27" s="52">
        <v>12.2</v>
      </c>
      <c r="E27" s="50">
        <v>82154</v>
      </c>
      <c r="F27" s="268">
        <v>6.0861021811762506E-2</v>
      </c>
      <c r="G27" s="268">
        <v>0.10346373707999626</v>
      </c>
      <c r="H27" s="50">
        <v>148.5008932207005</v>
      </c>
      <c r="I27" s="269"/>
      <c r="J27" s="269"/>
      <c r="K27" s="269"/>
      <c r="L27" s="269"/>
      <c r="M27" s="269"/>
      <c r="N27" s="269"/>
      <c r="O27" s="269"/>
      <c r="P27" s="269"/>
      <c r="Q27" s="269"/>
      <c r="R27" s="269"/>
      <c r="S27" s="269"/>
      <c r="T27" s="269"/>
      <c r="U27" s="269"/>
      <c r="V27" s="269"/>
      <c r="W27" s="269"/>
      <c r="X27" s="269"/>
      <c r="Y27" s="269"/>
      <c r="Z27" s="269"/>
      <c r="AA27" s="269"/>
      <c r="AB27" s="269"/>
    </row>
    <row r="28" spans="1:28" ht="15.75" customHeight="1">
      <c r="A28" s="249">
        <v>2001</v>
      </c>
      <c r="B28" s="50">
        <v>5</v>
      </c>
      <c r="C28" s="50">
        <v>9</v>
      </c>
      <c r="D28" s="52">
        <v>11.5</v>
      </c>
      <c r="E28" s="50">
        <v>83849</v>
      </c>
      <c r="F28" s="268">
        <v>5.9630774867018697E-2</v>
      </c>
      <c r="G28" s="268">
        <v>0.10733539476063365</v>
      </c>
      <c r="H28" s="50">
        <v>137.15078219414301</v>
      </c>
      <c r="I28" s="269"/>
      <c r="J28" s="269"/>
      <c r="K28" s="269"/>
      <c r="L28" s="269"/>
      <c r="M28" s="269"/>
      <c r="N28" s="269"/>
      <c r="O28" s="269"/>
      <c r="P28" s="269"/>
      <c r="Q28" s="269"/>
      <c r="R28" s="269"/>
      <c r="S28" s="269"/>
      <c r="T28" s="269"/>
      <c r="U28" s="269"/>
      <c r="V28" s="269"/>
      <c r="W28" s="269"/>
      <c r="X28" s="269"/>
      <c r="Y28" s="269"/>
      <c r="Z28" s="269"/>
      <c r="AA28" s="269"/>
      <c r="AB28" s="269"/>
    </row>
    <row r="29" spans="1:28" ht="15.75" customHeight="1">
      <c r="A29" s="249">
        <v>2002</v>
      </c>
      <c r="B29" s="50">
        <v>4</v>
      </c>
      <c r="C29" s="50">
        <v>7</v>
      </c>
      <c r="D29" s="52">
        <v>11</v>
      </c>
      <c r="E29" s="50">
        <v>83366</v>
      </c>
      <c r="F29" s="268">
        <v>4.7981359203564326E-2</v>
      </c>
      <c r="G29" s="268">
        <v>8.3967378606237569E-2</v>
      </c>
      <c r="H29" s="50">
        <v>131.94873780980188</v>
      </c>
      <c r="I29" s="269"/>
      <c r="J29" s="269"/>
      <c r="K29" s="269"/>
      <c r="L29" s="269"/>
      <c r="M29" s="269"/>
      <c r="N29" s="269"/>
      <c r="O29" s="269"/>
      <c r="P29" s="269"/>
      <c r="Q29" s="269"/>
      <c r="R29" s="269"/>
      <c r="S29" s="269"/>
      <c r="T29" s="269"/>
      <c r="U29" s="269"/>
      <c r="V29" s="269"/>
      <c r="W29" s="269"/>
      <c r="X29" s="269"/>
      <c r="Y29" s="269"/>
      <c r="Z29" s="269"/>
      <c r="AA29" s="269"/>
      <c r="AB29" s="269"/>
    </row>
    <row r="30" spans="1:28" ht="15.75" customHeight="1">
      <c r="A30" s="249">
        <v>2003</v>
      </c>
      <c r="B30" s="50">
        <v>3</v>
      </c>
      <c r="C30" s="50">
        <v>7</v>
      </c>
      <c r="D30" s="52">
        <v>11.3</v>
      </c>
      <c r="E30" s="50">
        <v>80141</v>
      </c>
      <c r="F30" s="268">
        <v>3.7433807669588252E-2</v>
      </c>
      <c r="G30" s="268">
        <v>8.7345551229039253E-2</v>
      </c>
      <c r="H30" s="50">
        <v>141.00067555544908</v>
      </c>
      <c r="I30" s="269"/>
      <c r="J30" s="269"/>
      <c r="K30" s="269"/>
      <c r="L30" s="269"/>
      <c r="M30" s="269"/>
      <c r="N30" s="269"/>
      <c r="O30" s="269"/>
      <c r="P30" s="269"/>
      <c r="Q30" s="269"/>
      <c r="R30" s="269"/>
      <c r="S30" s="269"/>
      <c r="T30" s="269"/>
      <c r="U30" s="269"/>
      <c r="V30" s="269"/>
      <c r="W30" s="269"/>
      <c r="X30" s="269"/>
      <c r="Y30" s="269"/>
      <c r="Z30" s="269"/>
      <c r="AA30" s="269"/>
      <c r="AB30" s="269"/>
    </row>
    <row r="31" spans="1:28" ht="15.75" customHeight="1">
      <c r="A31" s="249">
        <v>2004</v>
      </c>
      <c r="B31" s="50">
        <v>4</v>
      </c>
      <c r="C31" s="50">
        <v>7</v>
      </c>
      <c r="D31" s="52">
        <v>11.4</v>
      </c>
      <c r="E31" s="50">
        <v>79431</v>
      </c>
      <c r="F31" s="268">
        <v>5.0358037956561269E-2</v>
      </c>
      <c r="G31" s="268">
        <v>8.8126566423982214E-2</v>
      </c>
      <c r="H31" s="50">
        <v>143.52040817619962</v>
      </c>
      <c r="I31" s="269"/>
      <c r="J31" s="269"/>
      <c r="K31" s="269"/>
      <c r="L31" s="269"/>
      <c r="M31" s="269"/>
      <c r="N31" s="269"/>
      <c r="O31" s="269"/>
      <c r="P31" s="269"/>
      <c r="Q31" s="269"/>
      <c r="R31" s="269"/>
      <c r="S31" s="269"/>
      <c r="T31" s="269"/>
      <c r="U31" s="269"/>
      <c r="V31" s="269"/>
      <c r="W31" s="269"/>
      <c r="X31" s="269"/>
      <c r="Y31" s="269"/>
      <c r="Z31" s="269"/>
      <c r="AA31" s="269"/>
      <c r="AB31" s="269"/>
    </row>
    <row r="32" spans="1:28" ht="15.75" customHeight="1">
      <c r="A32" s="249">
        <v>2005</v>
      </c>
      <c r="B32" s="50">
        <v>3</v>
      </c>
      <c r="C32" s="50">
        <v>8</v>
      </c>
      <c r="D32" s="52">
        <v>12.6</v>
      </c>
      <c r="E32" s="50">
        <v>84884</v>
      </c>
      <c r="F32" s="268">
        <v>3.5342257049321313E-2</v>
      </c>
      <c r="G32" s="268">
        <v>9.4246018798190168E-2</v>
      </c>
      <c r="H32" s="50">
        <v>148.43747960714953</v>
      </c>
      <c r="I32" s="269"/>
      <c r="J32" s="269"/>
      <c r="K32" s="269"/>
      <c r="L32" s="269"/>
      <c r="M32" s="269"/>
      <c r="N32" s="269"/>
      <c r="O32" s="269"/>
      <c r="P32" s="269"/>
      <c r="Q32" s="269"/>
      <c r="R32" s="269"/>
      <c r="S32" s="269"/>
      <c r="T32" s="269"/>
      <c r="U32" s="269"/>
      <c r="V32" s="269"/>
      <c r="W32" s="269"/>
      <c r="X32" s="269"/>
      <c r="Y32" s="269"/>
      <c r="Z32" s="269"/>
      <c r="AA32" s="269"/>
      <c r="AB32" s="269"/>
    </row>
    <row r="33" spans="1:28" ht="15.75" customHeight="1">
      <c r="A33" s="249">
        <v>2006</v>
      </c>
      <c r="B33" s="50">
        <v>3</v>
      </c>
      <c r="C33" s="50">
        <v>8</v>
      </c>
      <c r="D33" s="52">
        <v>11.6</v>
      </c>
      <c r="E33" s="50">
        <v>84994</v>
      </c>
      <c r="F33" s="268">
        <v>3.5296740891290979E-2</v>
      </c>
      <c r="G33" s="268">
        <v>9.4124642376775938E-2</v>
      </c>
      <c r="H33" s="50">
        <v>136.48073144632511</v>
      </c>
      <c r="I33" s="269"/>
      <c r="J33" s="269"/>
      <c r="K33" s="269"/>
      <c r="L33" s="269"/>
      <c r="M33" s="269"/>
      <c r="N33" s="269"/>
      <c r="O33" s="269"/>
      <c r="P33" s="269"/>
      <c r="Q33" s="269"/>
      <c r="R33" s="269"/>
      <c r="S33" s="269"/>
      <c r="T33" s="269"/>
      <c r="U33" s="269"/>
      <c r="V33" s="269"/>
      <c r="W33" s="269"/>
      <c r="X33" s="269"/>
      <c r="Y33" s="269"/>
      <c r="Z33" s="269"/>
      <c r="AA33" s="269"/>
      <c r="AB33" s="269"/>
    </row>
    <row r="34" spans="1:28" ht="15.75" customHeight="1">
      <c r="A34" s="249">
        <v>2007</v>
      </c>
      <c r="B34" s="50">
        <v>2</v>
      </c>
      <c r="C34" s="50">
        <v>7</v>
      </c>
      <c r="D34" s="52">
        <v>12.3</v>
      </c>
      <c r="E34" s="50">
        <v>89022</v>
      </c>
      <c r="F34" s="268">
        <v>2.2466459390857705E-2</v>
      </c>
      <c r="G34" s="268">
        <v>7.8632607868001969E-2</v>
      </c>
      <c r="H34" s="50">
        <v>138.16872525377488</v>
      </c>
      <c r="I34" s="269"/>
      <c r="J34" s="269"/>
      <c r="K34" s="269"/>
      <c r="L34" s="269"/>
      <c r="M34" s="269"/>
      <c r="N34" s="269"/>
      <c r="O34" s="269"/>
      <c r="P34" s="269"/>
      <c r="Q34" s="269"/>
      <c r="R34" s="269"/>
      <c r="S34" s="269"/>
      <c r="T34" s="269"/>
      <c r="U34" s="269"/>
      <c r="V34" s="269"/>
      <c r="W34" s="269"/>
      <c r="X34" s="269"/>
      <c r="Y34" s="269"/>
      <c r="Z34" s="269"/>
      <c r="AA34" s="269"/>
      <c r="AB34" s="269"/>
    </row>
    <row r="35" spans="1:28" ht="15.75" customHeight="1">
      <c r="A35" s="249">
        <v>2008</v>
      </c>
      <c r="B35" s="50">
        <v>3</v>
      </c>
      <c r="C35" s="50">
        <v>7</v>
      </c>
      <c r="D35" s="52">
        <v>12.3</v>
      </c>
      <c r="E35" s="50">
        <v>88658</v>
      </c>
      <c r="F35" s="268">
        <v>3.3837807763258884E-2</v>
      </c>
      <c r="G35" s="268">
        <v>7.8954884780937387E-2</v>
      </c>
      <c r="H35" s="50">
        <v>138.73501182936141</v>
      </c>
      <c r="I35" s="269"/>
      <c r="J35" s="269"/>
      <c r="K35" s="269"/>
      <c r="L35" s="269"/>
      <c r="M35" s="269"/>
      <c r="N35" s="269"/>
      <c r="O35" s="269"/>
      <c r="P35" s="269"/>
      <c r="Q35" s="269"/>
      <c r="R35" s="269"/>
      <c r="S35" s="269"/>
      <c r="T35" s="269"/>
      <c r="U35" s="269"/>
      <c r="V35" s="269"/>
      <c r="W35" s="269"/>
      <c r="X35" s="269"/>
      <c r="Y35" s="269"/>
      <c r="Z35" s="269"/>
      <c r="AA35" s="269"/>
      <c r="AB35" s="269"/>
    </row>
    <row r="36" spans="1:28" ht="15.75" customHeight="1">
      <c r="A36" s="249" t="s">
        <v>371</v>
      </c>
      <c r="B36" s="247" t="s">
        <v>32</v>
      </c>
      <c r="C36" s="247" t="s">
        <v>32</v>
      </c>
      <c r="D36" s="247" t="s">
        <v>32</v>
      </c>
      <c r="E36" s="50">
        <v>90170</v>
      </c>
      <c r="F36" s="247" t="s">
        <v>32</v>
      </c>
      <c r="G36" s="247" t="s">
        <v>32</v>
      </c>
      <c r="H36" s="247" t="s">
        <v>32</v>
      </c>
      <c r="I36" s="269"/>
      <c r="J36" s="269"/>
      <c r="K36" s="269"/>
      <c r="L36" s="269"/>
      <c r="M36" s="269"/>
      <c r="N36" s="269"/>
      <c r="O36" s="269"/>
      <c r="P36" s="269"/>
      <c r="Q36" s="269"/>
      <c r="R36" s="269"/>
      <c r="S36" s="269"/>
      <c r="T36" s="269"/>
      <c r="U36" s="269"/>
      <c r="V36" s="269"/>
      <c r="W36" s="269"/>
      <c r="X36" s="269"/>
      <c r="Y36" s="269"/>
      <c r="Z36" s="269"/>
      <c r="AA36" s="269"/>
      <c r="AB36" s="269"/>
    </row>
    <row r="37" spans="1:28" ht="15.75" customHeight="1">
      <c r="A37" s="249">
        <v>2010</v>
      </c>
      <c r="B37" s="247" t="s">
        <v>32</v>
      </c>
      <c r="C37" s="247" t="s">
        <v>32</v>
      </c>
      <c r="D37" s="247" t="s">
        <v>32</v>
      </c>
      <c r="E37" s="50">
        <v>91969</v>
      </c>
      <c r="F37" s="247" t="s">
        <v>32</v>
      </c>
      <c r="G37" s="247" t="s">
        <v>32</v>
      </c>
      <c r="H37" s="247" t="s">
        <v>32</v>
      </c>
      <c r="I37" s="269"/>
      <c r="J37" s="269"/>
      <c r="K37" s="269"/>
      <c r="L37" s="269"/>
      <c r="M37" s="269"/>
      <c r="N37" s="269"/>
      <c r="O37" s="269"/>
      <c r="P37" s="269"/>
      <c r="Q37" s="269"/>
      <c r="R37" s="269"/>
      <c r="S37" s="269"/>
      <c r="T37" s="269"/>
      <c r="U37" s="269"/>
      <c r="V37" s="269"/>
      <c r="W37" s="269"/>
      <c r="X37" s="269"/>
      <c r="Y37" s="269"/>
      <c r="Z37" s="269"/>
      <c r="AA37" s="269"/>
      <c r="AB37" s="269"/>
    </row>
    <row r="38" spans="1:28" ht="15.75" customHeight="1">
      <c r="A38" s="249">
        <v>2011</v>
      </c>
      <c r="B38" s="248">
        <v>2</v>
      </c>
      <c r="C38" s="248">
        <v>8</v>
      </c>
      <c r="D38" s="52">
        <v>13</v>
      </c>
      <c r="E38" s="50">
        <v>89203</v>
      </c>
      <c r="F38" s="268">
        <v>2.2420732645E-2</v>
      </c>
      <c r="G38" s="268">
        <v>8.968293058E-2</v>
      </c>
      <c r="H38" s="248">
        <v>145.734762192581</v>
      </c>
      <c r="I38" s="269"/>
      <c r="J38" s="269"/>
      <c r="K38" s="269"/>
      <c r="L38" s="269"/>
      <c r="M38" s="269"/>
      <c r="N38" s="269"/>
      <c r="O38" s="269"/>
      <c r="P38" s="269"/>
      <c r="Q38" s="269"/>
      <c r="R38" s="269"/>
      <c r="S38" s="269"/>
      <c r="T38" s="269"/>
      <c r="U38" s="269"/>
      <c r="V38" s="269"/>
      <c r="W38" s="269"/>
      <c r="X38" s="269"/>
      <c r="Y38" s="269"/>
      <c r="Z38" s="269"/>
      <c r="AA38" s="269"/>
      <c r="AB38" s="269"/>
    </row>
    <row r="39" spans="1:28" ht="15.75" customHeight="1">
      <c r="A39" s="249">
        <v>2012</v>
      </c>
      <c r="B39" s="247" t="s">
        <v>32</v>
      </c>
      <c r="C39" s="247" t="s">
        <v>32</v>
      </c>
      <c r="D39" s="247" t="s">
        <v>32</v>
      </c>
      <c r="E39" s="50">
        <v>93720</v>
      </c>
      <c r="F39" s="247" t="s">
        <v>32</v>
      </c>
      <c r="G39" s="645" t="s">
        <v>32</v>
      </c>
      <c r="H39" s="645" t="s">
        <v>32</v>
      </c>
      <c r="I39" s="269"/>
      <c r="J39" s="269"/>
      <c r="K39" s="269"/>
      <c r="L39" s="269"/>
      <c r="M39" s="269"/>
      <c r="N39" s="269"/>
      <c r="O39" s="269"/>
      <c r="P39" s="269"/>
      <c r="Q39" s="269"/>
      <c r="R39" s="269"/>
      <c r="S39" s="269"/>
      <c r="T39" s="269"/>
      <c r="U39" s="269"/>
      <c r="V39" s="269"/>
      <c r="W39" s="269"/>
      <c r="X39" s="269"/>
      <c r="Y39" s="269"/>
      <c r="Z39" s="269"/>
      <c r="AA39" s="269"/>
      <c r="AB39" s="269"/>
    </row>
    <row r="40" spans="1:28" s="640" customFormat="1" ht="15.75" customHeight="1">
      <c r="A40" s="622">
        <v>2013</v>
      </c>
      <c r="B40" s="645" t="s">
        <v>32</v>
      </c>
      <c r="C40" s="645" t="s">
        <v>32</v>
      </c>
      <c r="D40" s="645" t="s">
        <v>32</v>
      </c>
      <c r="E40" s="642">
        <v>90852</v>
      </c>
      <c r="F40" s="645" t="s">
        <v>32</v>
      </c>
      <c r="G40" s="645" t="s">
        <v>32</v>
      </c>
      <c r="H40" s="645" t="s">
        <v>32</v>
      </c>
      <c r="I40" s="269"/>
      <c r="J40" s="269"/>
      <c r="K40" s="269"/>
      <c r="L40" s="269"/>
      <c r="M40" s="269"/>
      <c r="N40" s="269"/>
      <c r="O40" s="269"/>
      <c r="P40" s="269"/>
      <c r="Q40" s="269"/>
      <c r="R40" s="269"/>
      <c r="S40" s="269"/>
      <c r="T40" s="269"/>
      <c r="U40" s="269"/>
      <c r="V40" s="269"/>
      <c r="W40" s="269"/>
      <c r="X40" s="269"/>
      <c r="Y40" s="269"/>
      <c r="Z40" s="269"/>
      <c r="AA40" s="269"/>
      <c r="AB40" s="269"/>
    </row>
    <row r="41" spans="1:28" s="640" customFormat="1" ht="15.75" customHeight="1">
      <c r="A41" s="622">
        <v>2014</v>
      </c>
      <c r="B41" s="646">
        <v>2.1459999999999999</v>
      </c>
      <c r="C41" s="646">
        <v>7.3769999999999998</v>
      </c>
      <c r="D41" s="634">
        <v>9.2579999999999991</v>
      </c>
      <c r="E41" s="642">
        <v>88289</v>
      </c>
      <c r="F41" s="268">
        <v>2.4306599295666833E-2</v>
      </c>
      <c r="G41" s="268">
        <v>8.3555350887294613E-2</v>
      </c>
      <c r="H41" s="646">
        <v>104.86043629043968</v>
      </c>
      <c r="I41" s="269"/>
      <c r="J41" s="269"/>
      <c r="K41" s="269"/>
      <c r="L41" s="269"/>
      <c r="M41" s="269"/>
      <c r="N41" s="269"/>
      <c r="O41" s="269"/>
      <c r="P41" s="269"/>
      <c r="Q41" s="269"/>
      <c r="R41" s="269"/>
      <c r="S41" s="269"/>
      <c r="T41" s="269"/>
      <c r="U41" s="269"/>
      <c r="V41" s="269"/>
      <c r="W41" s="269"/>
      <c r="X41" s="269"/>
      <c r="Y41" s="269"/>
      <c r="Z41" s="269"/>
      <c r="AA41" s="269"/>
      <c r="AB41" s="269"/>
    </row>
    <row r="42" spans="1:28" s="640" customFormat="1" ht="15.75" customHeight="1">
      <c r="A42" s="622">
        <v>2015</v>
      </c>
      <c r="B42" s="645" t="s">
        <v>32</v>
      </c>
      <c r="C42" s="645" t="s">
        <v>32</v>
      </c>
      <c r="D42" s="645" t="s">
        <v>32</v>
      </c>
      <c r="E42" s="642">
        <v>86242</v>
      </c>
      <c r="F42" s="645" t="s">
        <v>32</v>
      </c>
      <c r="G42" s="645" t="s">
        <v>32</v>
      </c>
      <c r="H42" s="645" t="s">
        <v>32</v>
      </c>
      <c r="I42" s="269"/>
      <c r="J42" s="269"/>
      <c r="K42" s="269"/>
      <c r="L42" s="269"/>
      <c r="M42" s="269"/>
      <c r="N42" s="269"/>
      <c r="O42" s="269"/>
      <c r="P42" s="269"/>
      <c r="Q42" s="269"/>
      <c r="R42" s="269"/>
      <c r="S42" s="269"/>
      <c r="T42" s="269"/>
      <c r="U42" s="269"/>
      <c r="V42" s="269"/>
      <c r="W42" s="269"/>
      <c r="X42" s="269"/>
      <c r="Y42" s="269"/>
      <c r="Z42" s="269"/>
      <c r="AA42" s="269"/>
      <c r="AB42" s="269"/>
    </row>
    <row r="43" spans="1:28" s="694" customFormat="1" ht="15.75" customHeight="1">
      <c r="A43" s="704">
        <v>2016</v>
      </c>
      <c r="B43" s="783" t="s">
        <v>32</v>
      </c>
      <c r="C43" s="783" t="s">
        <v>32</v>
      </c>
      <c r="D43" s="783" t="s">
        <v>32</v>
      </c>
      <c r="E43" s="781">
        <v>81527</v>
      </c>
      <c r="F43" s="783" t="s">
        <v>32</v>
      </c>
      <c r="G43" s="783" t="s">
        <v>32</v>
      </c>
      <c r="H43" s="783" t="s">
        <v>32</v>
      </c>
      <c r="I43" s="706"/>
      <c r="J43" s="706"/>
      <c r="K43" s="706"/>
      <c r="L43" s="706"/>
      <c r="M43" s="706"/>
      <c r="N43" s="706"/>
      <c r="O43" s="706"/>
      <c r="P43" s="706"/>
      <c r="Q43" s="706"/>
      <c r="R43" s="706"/>
      <c r="S43" s="706"/>
      <c r="T43" s="706"/>
      <c r="U43" s="706"/>
      <c r="V43" s="706"/>
      <c r="W43" s="706"/>
      <c r="X43" s="706"/>
      <c r="Y43" s="706"/>
      <c r="Z43" s="706"/>
      <c r="AA43" s="706"/>
      <c r="AB43" s="706"/>
    </row>
    <row r="44" spans="1:28" s="778" customFormat="1" ht="15.75" customHeight="1">
      <c r="A44" s="784">
        <v>2017</v>
      </c>
      <c r="B44" s="814">
        <v>2</v>
      </c>
      <c r="C44" s="814">
        <v>7</v>
      </c>
      <c r="D44" s="768">
        <v>9.5</v>
      </c>
      <c r="E44" s="812">
        <v>84782</v>
      </c>
      <c r="F44" s="268">
        <v>0.02</v>
      </c>
      <c r="G44" s="268">
        <v>0.08</v>
      </c>
      <c r="H44" s="814">
        <v>112</v>
      </c>
      <c r="I44" s="785"/>
      <c r="J44" s="785"/>
      <c r="K44" s="817"/>
      <c r="L44" s="785"/>
      <c r="M44" s="785"/>
      <c r="N44" s="785"/>
      <c r="O44" s="785"/>
      <c r="P44" s="785"/>
      <c r="Q44" s="785"/>
      <c r="R44" s="785"/>
      <c r="S44" s="785"/>
      <c r="T44" s="785"/>
      <c r="U44" s="785"/>
      <c r="V44" s="785"/>
      <c r="W44" s="785"/>
      <c r="X44" s="785"/>
      <c r="Y44" s="785"/>
      <c r="Z44" s="785"/>
      <c r="AA44" s="785"/>
      <c r="AB44" s="785"/>
    </row>
    <row r="45" spans="1:28" s="986" customFormat="1" ht="15.75" customHeight="1">
      <c r="A45" s="1002">
        <v>2018</v>
      </c>
      <c r="B45" s="1000" t="s">
        <v>32</v>
      </c>
      <c r="C45" s="1000" t="s">
        <v>32</v>
      </c>
      <c r="D45" s="1000" t="s">
        <v>32</v>
      </c>
      <c r="E45" s="996">
        <v>73796</v>
      </c>
      <c r="F45" s="1000" t="s">
        <v>32</v>
      </c>
      <c r="G45" s="1000" t="s">
        <v>32</v>
      </c>
      <c r="H45" s="1000" t="s">
        <v>32</v>
      </c>
      <c r="I45" s="817"/>
      <c r="J45" s="817"/>
      <c r="K45" s="817"/>
      <c r="L45" s="817"/>
      <c r="M45" s="817"/>
      <c r="N45" s="817"/>
      <c r="O45" s="817"/>
      <c r="P45" s="817"/>
      <c r="Q45" s="817"/>
      <c r="R45" s="817"/>
      <c r="S45" s="817"/>
      <c r="T45" s="817"/>
      <c r="U45" s="817"/>
      <c r="V45" s="817"/>
      <c r="W45" s="817"/>
      <c r="X45" s="817"/>
      <c r="Y45" s="817"/>
      <c r="Z45" s="817"/>
      <c r="AA45" s="817"/>
      <c r="AB45" s="817"/>
    </row>
    <row r="46" spans="1:28" ht="15.75" customHeight="1">
      <c r="A46" s="61" t="s">
        <v>128</v>
      </c>
      <c r="B46" s="243"/>
      <c r="C46" s="243"/>
      <c r="D46" s="243"/>
      <c r="E46" s="50"/>
      <c r="F46" s="225"/>
      <c r="G46" s="225"/>
      <c r="H46" s="225"/>
      <c r="I46" s="269"/>
      <c r="J46" s="269"/>
      <c r="K46" s="269"/>
      <c r="L46" s="269"/>
      <c r="M46" s="269"/>
      <c r="N46" s="269"/>
      <c r="O46" s="269"/>
      <c r="P46" s="269"/>
      <c r="Q46" s="269"/>
      <c r="R46" s="269"/>
      <c r="S46" s="269"/>
      <c r="T46" s="269"/>
      <c r="U46" s="269"/>
      <c r="V46" s="269"/>
      <c r="W46" s="269"/>
      <c r="X46" s="269"/>
      <c r="Y46" s="269"/>
      <c r="Z46" s="269"/>
      <c r="AA46" s="269"/>
      <c r="AB46" s="269"/>
    </row>
    <row r="47" spans="1:28" ht="15.75" customHeight="1">
      <c r="A47" s="67" t="s">
        <v>464</v>
      </c>
      <c r="B47" s="243"/>
      <c r="C47" s="243"/>
      <c r="D47" s="243"/>
      <c r="E47" s="243"/>
      <c r="F47" s="225"/>
      <c r="G47" s="225"/>
      <c r="H47" s="225"/>
      <c r="I47" s="269"/>
      <c r="J47" s="269"/>
      <c r="K47" s="269"/>
      <c r="L47" s="269"/>
      <c r="M47" s="269"/>
      <c r="N47" s="269"/>
      <c r="O47" s="269"/>
      <c r="P47" s="269"/>
      <c r="Q47" s="269"/>
      <c r="R47" s="269"/>
      <c r="S47" s="269"/>
      <c r="T47" s="269"/>
      <c r="U47" s="269"/>
      <c r="V47" s="269"/>
      <c r="W47" s="269"/>
      <c r="X47" s="269"/>
      <c r="Y47" s="269"/>
      <c r="Z47" s="269"/>
      <c r="AA47" s="269"/>
      <c r="AB47" s="269"/>
    </row>
    <row r="48" spans="1:28" ht="15.75" customHeight="1">
      <c r="A48" s="67" t="s">
        <v>372</v>
      </c>
      <c r="B48" s="225"/>
      <c r="C48" s="225"/>
      <c r="D48" s="225"/>
      <c r="E48" s="225"/>
      <c r="F48" s="225"/>
      <c r="G48" s="225"/>
      <c r="H48" s="225"/>
      <c r="I48" s="269"/>
      <c r="J48" s="269"/>
      <c r="K48" s="269"/>
      <c r="L48" s="269"/>
      <c r="M48" s="269"/>
      <c r="N48" s="269"/>
      <c r="O48" s="269"/>
      <c r="P48" s="269"/>
      <c r="Q48" s="269"/>
      <c r="R48" s="269"/>
      <c r="S48" s="269"/>
      <c r="T48" s="269"/>
      <c r="U48" s="269"/>
      <c r="V48" s="269"/>
      <c r="W48" s="269"/>
      <c r="X48" s="269"/>
      <c r="Y48" s="269"/>
      <c r="Z48" s="269"/>
      <c r="AA48" s="269"/>
      <c r="AB48" s="269"/>
    </row>
    <row r="49" spans="1:28" ht="15.75" customHeight="1">
      <c r="A49" s="67"/>
      <c r="B49" s="225"/>
      <c r="C49" s="225"/>
      <c r="D49" s="225"/>
      <c r="E49" s="225"/>
      <c r="F49" s="225"/>
      <c r="G49" s="225"/>
      <c r="H49" s="225"/>
      <c r="I49" s="269"/>
      <c r="J49" s="269"/>
      <c r="K49" s="269"/>
      <c r="L49" s="269"/>
      <c r="M49" s="269"/>
      <c r="N49" s="269"/>
      <c r="O49" s="269"/>
      <c r="P49" s="269"/>
      <c r="Q49" s="269"/>
      <c r="R49" s="269"/>
      <c r="S49" s="269"/>
      <c r="T49" s="269"/>
      <c r="U49" s="269"/>
      <c r="V49" s="269"/>
      <c r="W49" s="269"/>
      <c r="X49" s="269"/>
      <c r="Y49" s="269"/>
      <c r="Z49" s="269"/>
      <c r="AA49" s="269"/>
      <c r="AB49" s="269"/>
    </row>
    <row r="50" spans="1:28" ht="18.75" customHeight="1">
      <c r="A50" s="269"/>
      <c r="B50" s="269"/>
      <c r="C50" s="269"/>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row>
  </sheetData>
  <conditionalFormatting sqref="A1:GR37 E38 I38:GR38 A39:GR40 A46:GR1007 I41:GR45 E41:E43 A38:A45">
    <cfRule type="cellIs" dxfId="244" priority="11" stopIfTrue="1" operator="equal">
      <formula>0</formula>
    </cfRule>
  </conditionalFormatting>
  <conditionalFormatting sqref="B38">
    <cfRule type="cellIs" dxfId="243" priority="10" stopIfTrue="1" operator="equal">
      <formula>0</formula>
    </cfRule>
  </conditionalFormatting>
  <conditionalFormatting sqref="B41">
    <cfRule type="cellIs" dxfId="242" priority="9" stopIfTrue="1" operator="equal">
      <formula>0</formula>
    </cfRule>
  </conditionalFormatting>
  <conditionalFormatting sqref="B42:D43">
    <cfRule type="cellIs" dxfId="241" priority="8" stopIfTrue="1" operator="equal">
      <formula>0</formula>
    </cfRule>
  </conditionalFormatting>
  <conditionalFormatting sqref="F42:H43">
    <cfRule type="cellIs" dxfId="240" priority="7" stopIfTrue="1" operator="equal">
      <formula>0</formula>
    </cfRule>
  </conditionalFormatting>
  <conditionalFormatting sqref="E44:E45">
    <cfRule type="cellIs" dxfId="239" priority="4" stopIfTrue="1" operator="equal">
      <formula>0</formula>
    </cfRule>
  </conditionalFormatting>
  <conditionalFormatting sqref="B44">
    <cfRule type="cellIs" dxfId="238" priority="3" stopIfTrue="1" operator="equal">
      <formula>0</formula>
    </cfRule>
  </conditionalFormatting>
  <conditionalFormatting sqref="B45:D45">
    <cfRule type="cellIs" dxfId="237" priority="2" stopIfTrue="1" operator="equal">
      <formula>0</formula>
    </cfRule>
  </conditionalFormatting>
  <conditionalFormatting sqref="F45:H45">
    <cfRule type="cellIs" dxfId="236"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22" max="8"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theme="5" tint="0.39997558519241921"/>
  </sheetPr>
  <dimension ref="A1:AY81"/>
  <sheetViews>
    <sheetView view="pageBreakPreview" zoomScaleNormal="70" zoomScaleSheetLayoutView="100" workbookViewId="0"/>
  </sheetViews>
  <sheetFormatPr baseColWidth="10" defaultColWidth="13" defaultRowHeight="15.75" customHeight="1"/>
  <cols>
    <col min="1" max="1" width="7.140625" style="23" customWidth="1"/>
    <col min="2" max="9" width="14.28515625" style="23" customWidth="1"/>
    <col min="10" max="11" width="7.140625" style="23" customWidth="1"/>
    <col min="12" max="15" width="14.28515625" style="23" customWidth="1"/>
    <col min="16" max="16" width="64.28515625" style="23" customWidth="1"/>
    <col min="17" max="51" width="9.85546875" style="23" customWidth="1"/>
    <col min="52" max="16384" width="13" style="23"/>
  </cols>
  <sheetData>
    <row r="1" spans="1:51" ht="15.75" customHeight="1">
      <c r="A1" s="331" t="s">
        <v>619</v>
      </c>
      <c r="B1" s="269"/>
      <c r="C1" s="269"/>
      <c r="D1" s="269"/>
      <c r="E1" s="269"/>
      <c r="F1" s="269"/>
      <c r="G1" s="269"/>
      <c r="H1" s="269"/>
      <c r="I1" s="269"/>
      <c r="J1" s="269"/>
      <c r="K1" s="331" t="s">
        <v>619</v>
      </c>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row>
    <row r="2" spans="1:51" ht="10.9" customHeight="1">
      <c r="A2" s="331"/>
      <c r="B2" s="269"/>
      <c r="C2" s="269"/>
      <c r="D2" s="269"/>
      <c r="E2" s="269"/>
      <c r="F2" s="269"/>
      <c r="G2" s="269"/>
      <c r="H2" s="269"/>
      <c r="I2" s="269"/>
      <c r="J2" s="368"/>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row>
    <row r="3" spans="1:51">
      <c r="A3" s="285"/>
      <c r="B3" s="291"/>
      <c r="C3" s="260" t="s">
        <v>10</v>
      </c>
      <c r="D3" s="213"/>
      <c r="E3" s="213"/>
      <c r="F3" s="213"/>
      <c r="G3" s="208"/>
      <c r="H3" s="208"/>
      <c r="I3" s="208"/>
      <c r="J3" s="480"/>
      <c r="K3" s="481"/>
      <c r="L3" s="19" t="s">
        <v>362</v>
      </c>
      <c r="M3" s="275"/>
      <c r="N3" s="275"/>
      <c r="O3" s="275"/>
      <c r="P3" s="368"/>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row>
    <row r="4" spans="1:51" ht="25.5">
      <c r="A4" s="286"/>
      <c r="B4" s="203"/>
      <c r="C4" s="449" t="s">
        <v>4</v>
      </c>
      <c r="D4" s="451" t="s">
        <v>3</v>
      </c>
      <c r="E4" s="451" t="s">
        <v>68</v>
      </c>
      <c r="F4" s="451" t="s">
        <v>18</v>
      </c>
      <c r="G4" s="451" t="s">
        <v>31</v>
      </c>
      <c r="H4" s="279" t="s">
        <v>1</v>
      </c>
      <c r="I4" s="279" t="s">
        <v>19</v>
      </c>
      <c r="J4" s="51"/>
      <c r="K4" s="286"/>
      <c r="L4" s="451" t="s">
        <v>279</v>
      </c>
      <c r="M4" s="449" t="s">
        <v>21</v>
      </c>
      <c r="N4" s="451" t="s">
        <v>232</v>
      </c>
      <c r="O4" s="449" t="s">
        <v>22</v>
      </c>
      <c r="P4" s="51"/>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row>
    <row r="5" spans="1:51">
      <c r="A5" s="287"/>
      <c r="B5" s="260" t="s">
        <v>79</v>
      </c>
      <c r="C5" s="213"/>
      <c r="D5" s="213"/>
      <c r="E5" s="213"/>
      <c r="F5" s="374"/>
      <c r="G5" s="213"/>
      <c r="H5" s="374"/>
      <c r="I5" s="213"/>
      <c r="J5" s="51"/>
      <c r="K5" s="287"/>
      <c r="L5" s="369" t="s">
        <v>79</v>
      </c>
      <c r="M5" s="369"/>
      <c r="N5" s="369"/>
      <c r="O5" s="369"/>
      <c r="P5" s="51"/>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row>
    <row r="6" spans="1:51" ht="15.75" customHeight="1">
      <c r="A6" s="47">
        <v>1955</v>
      </c>
      <c r="B6" s="251">
        <v>8151.1</v>
      </c>
      <c r="C6" s="50">
        <v>1257.0999999999999</v>
      </c>
      <c r="D6" s="50">
        <v>787.7</v>
      </c>
      <c r="E6" s="247" t="s">
        <v>32</v>
      </c>
      <c r="F6" s="247" t="s">
        <v>32</v>
      </c>
      <c r="G6" s="309">
        <v>0</v>
      </c>
      <c r="H6" s="247" t="s">
        <v>32</v>
      </c>
      <c r="I6" s="247" t="s">
        <v>32</v>
      </c>
      <c r="J6" s="51"/>
      <c r="K6" s="47">
        <v>1955</v>
      </c>
      <c r="L6" s="457" t="s">
        <v>32</v>
      </c>
      <c r="M6" s="247" t="s">
        <v>32</v>
      </c>
      <c r="N6" s="50">
        <v>1.6</v>
      </c>
      <c r="O6" s="248">
        <v>6104.7</v>
      </c>
      <c r="P6" s="51"/>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row>
    <row r="7" spans="1:51" ht="15.75" customHeight="1">
      <c r="A7" s="47">
        <v>1960</v>
      </c>
      <c r="B7" s="251">
        <v>11067.1</v>
      </c>
      <c r="C7" s="50">
        <v>2150.1999999999998</v>
      </c>
      <c r="D7" s="50">
        <v>1874.5</v>
      </c>
      <c r="E7" s="50">
        <v>28.2</v>
      </c>
      <c r="F7" s="247" t="s">
        <v>32</v>
      </c>
      <c r="G7" s="309">
        <v>0</v>
      </c>
      <c r="H7" s="247" t="s">
        <v>32</v>
      </c>
      <c r="I7" s="247" t="s">
        <v>32</v>
      </c>
      <c r="J7" s="51"/>
      <c r="K7" s="47">
        <v>1960</v>
      </c>
      <c r="L7" s="251">
        <v>82.7</v>
      </c>
      <c r="M7" s="247" t="s">
        <v>32</v>
      </c>
      <c r="N7" s="50">
        <v>1.4</v>
      </c>
      <c r="O7" s="248">
        <v>6930.1</v>
      </c>
      <c r="P7" s="51"/>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row>
    <row r="8" spans="1:51" ht="15.75" customHeight="1">
      <c r="A8" s="47">
        <v>1965</v>
      </c>
      <c r="B8" s="251">
        <v>15436.6</v>
      </c>
      <c r="C8" s="50">
        <v>3857.8</v>
      </c>
      <c r="D8" s="50">
        <v>2463.3000000000002</v>
      </c>
      <c r="E8" s="50">
        <v>722</v>
      </c>
      <c r="F8" s="247" t="s">
        <v>32</v>
      </c>
      <c r="G8" s="50">
        <v>117.5</v>
      </c>
      <c r="H8" s="247" t="s">
        <v>32</v>
      </c>
      <c r="I8" s="247" t="s">
        <v>32</v>
      </c>
      <c r="J8" s="51"/>
      <c r="K8" s="47">
        <v>1965</v>
      </c>
      <c r="L8" s="251">
        <v>376.9</v>
      </c>
      <c r="M8" s="248">
        <v>67.900000000000006</v>
      </c>
      <c r="N8" s="50">
        <v>1.2</v>
      </c>
      <c r="O8" s="248">
        <v>7830</v>
      </c>
      <c r="P8" s="51"/>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row>
    <row r="9" spans="1:51" ht="15.75" customHeight="1">
      <c r="A9" s="47">
        <v>1970</v>
      </c>
      <c r="B9" s="251">
        <v>24996.799999999999</v>
      </c>
      <c r="C9" s="50">
        <v>5595</v>
      </c>
      <c r="D9" s="50">
        <v>2658</v>
      </c>
      <c r="E9" s="50">
        <v>4189</v>
      </c>
      <c r="F9" s="247" t="s">
        <v>32</v>
      </c>
      <c r="G9" s="50">
        <v>1961</v>
      </c>
      <c r="H9" s="247" t="s">
        <v>32</v>
      </c>
      <c r="I9" s="247" t="s">
        <v>32</v>
      </c>
      <c r="K9" s="47">
        <v>1970</v>
      </c>
      <c r="L9" s="251">
        <v>1490</v>
      </c>
      <c r="M9" s="248">
        <v>215</v>
      </c>
      <c r="N9" s="50">
        <v>0.8</v>
      </c>
      <c r="O9" s="248">
        <v>8888</v>
      </c>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row>
    <row r="10" spans="1:51" ht="15.75" customHeight="1">
      <c r="A10" s="47">
        <v>1971</v>
      </c>
      <c r="B10" s="251">
        <v>26100.799999999999</v>
      </c>
      <c r="C10" s="50">
        <v>6785.7</v>
      </c>
      <c r="D10" s="50">
        <v>2909.8</v>
      </c>
      <c r="E10" s="50">
        <v>5505.4</v>
      </c>
      <c r="F10" s="247" t="s">
        <v>32</v>
      </c>
      <c r="G10" s="50">
        <v>2111.9</v>
      </c>
      <c r="H10" s="247" t="s">
        <v>32</v>
      </c>
      <c r="I10" s="247" t="s">
        <v>32</v>
      </c>
      <c r="K10" s="47">
        <v>1971</v>
      </c>
      <c r="L10" s="251">
        <v>1743.3</v>
      </c>
      <c r="M10" s="248">
        <v>241.2</v>
      </c>
      <c r="N10" s="50">
        <v>0.5</v>
      </c>
      <c r="O10" s="248">
        <v>6803</v>
      </c>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row>
    <row r="11" spans="1:51" ht="15.75" customHeight="1">
      <c r="A11" s="47">
        <v>1972</v>
      </c>
      <c r="B11" s="251">
        <v>27624.400000000001</v>
      </c>
      <c r="C11" s="50">
        <v>6928.3</v>
      </c>
      <c r="D11" s="50">
        <v>3770.8</v>
      </c>
      <c r="E11" s="50">
        <v>6320.4</v>
      </c>
      <c r="F11" s="247" t="s">
        <v>32</v>
      </c>
      <c r="G11" s="50">
        <v>1820.3</v>
      </c>
      <c r="H11" s="247" t="s">
        <v>32</v>
      </c>
      <c r="I11" s="247" t="s">
        <v>32</v>
      </c>
      <c r="K11" s="47">
        <v>1972</v>
      </c>
      <c r="L11" s="251">
        <v>2071</v>
      </c>
      <c r="M11" s="248">
        <v>308.39999999999998</v>
      </c>
      <c r="N11" s="50">
        <v>0.8</v>
      </c>
      <c r="O11" s="248">
        <v>6404.4</v>
      </c>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row>
    <row r="12" spans="1:51" ht="15.75" customHeight="1">
      <c r="A12" s="47">
        <v>1973</v>
      </c>
      <c r="B12" s="251">
        <v>30849</v>
      </c>
      <c r="C12" s="50">
        <v>5979.6</v>
      </c>
      <c r="D12" s="50">
        <v>4528.5</v>
      </c>
      <c r="E12" s="50">
        <v>7753.7</v>
      </c>
      <c r="F12" s="247" t="s">
        <v>32</v>
      </c>
      <c r="G12" s="50">
        <v>1778.1</v>
      </c>
      <c r="H12" s="247" t="s">
        <v>32</v>
      </c>
      <c r="I12" s="247" t="s">
        <v>32</v>
      </c>
      <c r="K12" s="47">
        <v>1973</v>
      </c>
      <c r="L12" s="251">
        <v>2775.1</v>
      </c>
      <c r="M12" s="248">
        <v>309.2</v>
      </c>
      <c r="N12" s="50">
        <v>1.7</v>
      </c>
      <c r="O12" s="248">
        <v>7723.1</v>
      </c>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row>
    <row r="13" spans="1:51" ht="15.75" customHeight="1">
      <c r="A13" s="47">
        <v>1974</v>
      </c>
      <c r="B13" s="251">
        <v>32698.6</v>
      </c>
      <c r="C13" s="50">
        <v>6646.3</v>
      </c>
      <c r="D13" s="50">
        <v>4656.8</v>
      </c>
      <c r="E13" s="50">
        <v>6115</v>
      </c>
      <c r="F13" s="247" t="s">
        <v>32</v>
      </c>
      <c r="G13" s="50">
        <v>2026.9</v>
      </c>
      <c r="H13" s="247" t="s">
        <v>32</v>
      </c>
      <c r="I13" s="247" t="s">
        <v>32</v>
      </c>
      <c r="K13" s="47">
        <v>1974</v>
      </c>
      <c r="L13" s="251">
        <v>3831.4</v>
      </c>
      <c r="M13" s="248">
        <v>300.10000000000002</v>
      </c>
      <c r="N13" s="50">
        <v>0.3</v>
      </c>
      <c r="O13" s="248">
        <v>9121.7999999999993</v>
      </c>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row>
    <row r="14" spans="1:51" ht="15.75" customHeight="1">
      <c r="A14" s="47">
        <v>1975</v>
      </c>
      <c r="B14" s="251">
        <v>32111.4</v>
      </c>
      <c r="C14" s="50">
        <v>3394</v>
      </c>
      <c r="D14" s="50">
        <v>6178</v>
      </c>
      <c r="E14" s="50">
        <v>6740</v>
      </c>
      <c r="F14" s="247" t="s">
        <v>32</v>
      </c>
      <c r="G14" s="50">
        <v>1973</v>
      </c>
      <c r="H14" s="247" t="s">
        <v>32</v>
      </c>
      <c r="I14" s="247" t="s">
        <v>32</v>
      </c>
      <c r="K14" s="47">
        <v>1975</v>
      </c>
      <c r="L14" s="251">
        <v>4929</v>
      </c>
      <c r="M14" s="248">
        <v>308</v>
      </c>
      <c r="N14" s="50">
        <v>0.4</v>
      </c>
      <c r="O14" s="248">
        <v>8589</v>
      </c>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row>
    <row r="15" spans="1:51" ht="15.75" customHeight="1">
      <c r="A15" s="47">
        <v>1977</v>
      </c>
      <c r="B15" s="251">
        <v>32971</v>
      </c>
      <c r="C15" s="50">
        <v>4241</v>
      </c>
      <c r="D15" s="50">
        <v>6152.4</v>
      </c>
      <c r="E15" s="50">
        <v>7223.6</v>
      </c>
      <c r="F15" s="247" t="s">
        <v>32</v>
      </c>
      <c r="G15" s="50">
        <v>264.3</v>
      </c>
      <c r="H15" s="247" t="s">
        <v>32</v>
      </c>
      <c r="I15" s="247" t="s">
        <v>32</v>
      </c>
      <c r="K15" s="47">
        <v>1977</v>
      </c>
      <c r="L15" s="251">
        <v>6013.5</v>
      </c>
      <c r="M15" s="248">
        <v>342.2</v>
      </c>
      <c r="N15" s="50">
        <v>0.5</v>
      </c>
      <c r="O15" s="248">
        <v>8733.5</v>
      </c>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row>
    <row r="16" spans="1:51" ht="15.75" customHeight="1">
      <c r="A16" s="47">
        <v>1978</v>
      </c>
      <c r="B16" s="251">
        <v>35847.5</v>
      </c>
      <c r="C16" s="50">
        <v>5363.2</v>
      </c>
      <c r="D16" s="50">
        <v>6398.8</v>
      </c>
      <c r="E16" s="50">
        <v>5858.9</v>
      </c>
      <c r="F16" s="247" t="s">
        <v>32</v>
      </c>
      <c r="G16" s="50">
        <v>2523.6</v>
      </c>
      <c r="H16" s="247" t="s">
        <v>32</v>
      </c>
      <c r="I16" s="247" t="s">
        <v>32</v>
      </c>
      <c r="K16" s="249">
        <v>1978</v>
      </c>
      <c r="L16" s="50">
        <v>6337.6</v>
      </c>
      <c r="M16" s="248">
        <v>366.6</v>
      </c>
      <c r="N16" s="50">
        <v>3</v>
      </c>
      <c r="O16" s="248">
        <v>8995.7999999999993</v>
      </c>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row>
    <row r="17" spans="1:51" ht="15.75" customHeight="1">
      <c r="A17" s="47">
        <v>1979</v>
      </c>
      <c r="B17" s="251">
        <v>37002.300000000003</v>
      </c>
      <c r="C17" s="50">
        <v>5262.5</v>
      </c>
      <c r="D17" s="50">
        <v>5695.3</v>
      </c>
      <c r="E17" s="50">
        <v>3939.7</v>
      </c>
      <c r="F17" s="247" t="s">
        <v>32</v>
      </c>
      <c r="G17" s="50">
        <v>5518</v>
      </c>
      <c r="H17" s="247" t="s">
        <v>32</v>
      </c>
      <c r="I17" s="247" t="s">
        <v>32</v>
      </c>
      <c r="K17" s="249">
        <v>1979</v>
      </c>
      <c r="L17" s="50">
        <v>7086.7</v>
      </c>
      <c r="M17" s="248">
        <v>398</v>
      </c>
      <c r="N17" s="50">
        <v>4.5999999999999996</v>
      </c>
      <c r="O17" s="248">
        <v>9097.5</v>
      </c>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row>
    <row r="18" spans="1:51" ht="15.75" customHeight="1">
      <c r="A18" s="47">
        <v>1980</v>
      </c>
      <c r="B18" s="251">
        <v>36020</v>
      </c>
      <c r="C18" s="50">
        <v>6281</v>
      </c>
      <c r="D18" s="50">
        <v>5914</v>
      </c>
      <c r="E18" s="50">
        <v>4052</v>
      </c>
      <c r="F18" s="247" t="s">
        <v>32</v>
      </c>
      <c r="G18" s="50">
        <v>4484</v>
      </c>
      <c r="H18" s="247" t="s">
        <v>32</v>
      </c>
      <c r="I18" s="247" t="s">
        <v>32</v>
      </c>
      <c r="J18" s="247"/>
      <c r="K18" s="249">
        <v>1980</v>
      </c>
      <c r="L18" s="50">
        <v>5664</v>
      </c>
      <c r="M18" s="248">
        <v>385</v>
      </c>
      <c r="N18" s="50">
        <v>13</v>
      </c>
      <c r="O18" s="248">
        <v>9227</v>
      </c>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row>
    <row r="19" spans="1:51" ht="15.75" customHeight="1">
      <c r="A19" s="47">
        <v>1981</v>
      </c>
      <c r="B19" s="251">
        <v>34889.4</v>
      </c>
      <c r="C19" s="50">
        <v>6720.7</v>
      </c>
      <c r="D19" s="50">
        <v>6023.7</v>
      </c>
      <c r="E19" s="50">
        <v>3273.6</v>
      </c>
      <c r="F19" s="247" t="s">
        <v>32</v>
      </c>
      <c r="G19" s="50">
        <v>4423.2</v>
      </c>
      <c r="H19" s="247" t="s">
        <v>32</v>
      </c>
      <c r="I19" s="247" t="s">
        <v>32</v>
      </c>
      <c r="J19" s="247"/>
      <c r="K19" s="249">
        <v>1981</v>
      </c>
      <c r="L19" s="50">
        <v>4406</v>
      </c>
      <c r="M19" s="248">
        <v>378.5</v>
      </c>
      <c r="N19" s="50">
        <v>18.600000000000001</v>
      </c>
      <c r="O19" s="248">
        <v>9645.1</v>
      </c>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row>
    <row r="20" spans="1:51" ht="15.75" customHeight="1">
      <c r="A20" s="47">
        <v>1982</v>
      </c>
      <c r="B20" s="251">
        <v>39101.199999999997</v>
      </c>
      <c r="C20" s="50">
        <v>6979</v>
      </c>
      <c r="D20" s="50">
        <v>4685.1000000000004</v>
      </c>
      <c r="E20" s="50">
        <v>3305.1</v>
      </c>
      <c r="F20" s="247" t="s">
        <v>32</v>
      </c>
      <c r="G20" s="50">
        <v>10402.5</v>
      </c>
      <c r="H20" s="247" t="s">
        <v>32</v>
      </c>
      <c r="I20" s="247" t="s">
        <v>32</v>
      </c>
      <c r="J20" s="247"/>
      <c r="K20" s="249">
        <v>1982</v>
      </c>
      <c r="L20" s="50">
        <v>3908.8</v>
      </c>
      <c r="M20" s="248">
        <v>383.6</v>
      </c>
      <c r="N20" s="50">
        <v>22.7</v>
      </c>
      <c r="O20" s="248">
        <v>9414.4</v>
      </c>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row>
    <row r="21" spans="1:51" ht="15.75" customHeight="1">
      <c r="A21" s="47">
        <v>1983</v>
      </c>
      <c r="B21" s="251">
        <v>41870.300000000003</v>
      </c>
      <c r="C21" s="50">
        <v>6036.2</v>
      </c>
      <c r="D21" s="50">
        <v>5059</v>
      </c>
      <c r="E21" s="50">
        <v>803.2</v>
      </c>
      <c r="F21" s="247" t="s">
        <v>32</v>
      </c>
      <c r="G21" s="50">
        <v>17505.8</v>
      </c>
      <c r="H21" s="247" t="s">
        <v>32</v>
      </c>
      <c r="I21" s="247" t="s">
        <v>32</v>
      </c>
      <c r="J21" s="247"/>
      <c r="K21" s="249">
        <v>1983</v>
      </c>
      <c r="L21" s="50">
        <v>2877.5</v>
      </c>
      <c r="M21" s="248">
        <v>392.4</v>
      </c>
      <c r="N21" s="50">
        <v>25.4</v>
      </c>
      <c r="O21" s="248">
        <v>9170.7999999999993</v>
      </c>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row>
    <row r="22" spans="1:51" ht="15.75" customHeight="1">
      <c r="A22" s="47">
        <v>1984</v>
      </c>
      <c r="B22" s="251">
        <v>49060.100000000006</v>
      </c>
      <c r="C22" s="50">
        <v>7516.9</v>
      </c>
      <c r="D22" s="50">
        <v>4457.3</v>
      </c>
      <c r="E22" s="50">
        <v>256.8</v>
      </c>
      <c r="F22" s="247" t="s">
        <v>32</v>
      </c>
      <c r="G22" s="50">
        <v>24022.5</v>
      </c>
      <c r="H22" s="247" t="s">
        <v>32</v>
      </c>
      <c r="I22" s="247" t="s">
        <v>32</v>
      </c>
      <c r="J22" s="247"/>
      <c r="K22" s="249">
        <v>1984</v>
      </c>
      <c r="L22" s="248">
        <v>3422.4</v>
      </c>
      <c r="M22" s="248">
        <v>472.1</v>
      </c>
      <c r="N22" s="50">
        <v>25.4</v>
      </c>
      <c r="O22" s="248">
        <v>8886.7000000000007</v>
      </c>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row>
    <row r="23" spans="1:51" ht="15.75" customHeight="1">
      <c r="A23" s="47">
        <v>1985</v>
      </c>
      <c r="B23" s="251">
        <v>58608</v>
      </c>
      <c r="C23" s="50">
        <v>6311</v>
      </c>
      <c r="D23" s="50">
        <v>4143</v>
      </c>
      <c r="E23" s="50">
        <v>588</v>
      </c>
      <c r="F23" s="247" t="s">
        <v>32</v>
      </c>
      <c r="G23" s="50">
        <v>36415</v>
      </c>
      <c r="H23" s="247" t="s">
        <v>32</v>
      </c>
      <c r="I23" s="247" t="s">
        <v>32</v>
      </c>
      <c r="J23" s="247"/>
      <c r="K23" s="249">
        <v>1985</v>
      </c>
      <c r="L23" s="248">
        <v>2218</v>
      </c>
      <c r="M23" s="248">
        <v>474</v>
      </c>
      <c r="N23" s="50">
        <v>26</v>
      </c>
      <c r="O23" s="248">
        <v>8433</v>
      </c>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row>
    <row r="24" spans="1:51" ht="15.75" customHeight="1">
      <c r="A24" s="47">
        <v>1986</v>
      </c>
      <c r="B24" s="251">
        <v>56909.599999999991</v>
      </c>
      <c r="C24" s="50">
        <v>7351.1</v>
      </c>
      <c r="D24" s="50">
        <v>3662</v>
      </c>
      <c r="E24" s="50">
        <v>1296.0999999999999</v>
      </c>
      <c r="F24" s="247" t="s">
        <v>32</v>
      </c>
      <c r="G24" s="50">
        <v>33073.1</v>
      </c>
      <c r="H24" s="247" t="s">
        <v>32</v>
      </c>
      <c r="I24" s="247" t="s">
        <v>32</v>
      </c>
      <c r="J24" s="247"/>
      <c r="K24" s="249">
        <v>1986</v>
      </c>
      <c r="L24" s="248">
        <v>2115.5</v>
      </c>
      <c r="M24" s="248">
        <v>477.1</v>
      </c>
      <c r="N24" s="50">
        <v>28.4</v>
      </c>
      <c r="O24" s="248">
        <v>8906.2999999999993</v>
      </c>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row>
    <row r="25" spans="1:51" ht="15.75" customHeight="1">
      <c r="A25" s="47">
        <v>1987</v>
      </c>
      <c r="B25" s="251">
        <v>57107.4</v>
      </c>
      <c r="C25" s="50">
        <v>7358.3</v>
      </c>
      <c r="D25" s="50">
        <v>2750.9</v>
      </c>
      <c r="E25" s="50">
        <v>1584.6</v>
      </c>
      <c r="F25" s="247" t="s">
        <v>32</v>
      </c>
      <c r="G25" s="50">
        <v>32944.5</v>
      </c>
      <c r="H25" s="247" t="s">
        <v>32</v>
      </c>
      <c r="I25" s="247" t="s">
        <v>32</v>
      </c>
      <c r="J25" s="247"/>
      <c r="K25" s="249">
        <v>1987</v>
      </c>
      <c r="L25" s="248">
        <v>1908.8</v>
      </c>
      <c r="M25" s="248">
        <v>488.6</v>
      </c>
      <c r="N25" s="50">
        <v>29.1</v>
      </c>
      <c r="O25" s="248">
        <v>10042.6</v>
      </c>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row>
    <row r="26" spans="1:51" ht="15.75" customHeight="1">
      <c r="A26" s="47">
        <v>1988</v>
      </c>
      <c r="B26" s="251">
        <v>60781.2</v>
      </c>
      <c r="C26" s="50">
        <v>5826.2</v>
      </c>
      <c r="D26" s="50">
        <v>2965.4</v>
      </c>
      <c r="E26" s="50">
        <v>646.20000000000005</v>
      </c>
      <c r="F26" s="247" t="s">
        <v>32</v>
      </c>
      <c r="G26" s="50">
        <v>38701.300000000003</v>
      </c>
      <c r="H26" s="247" t="s">
        <v>32</v>
      </c>
      <c r="I26" s="247" t="s">
        <v>32</v>
      </c>
      <c r="J26" s="247"/>
      <c r="K26" s="249">
        <v>1988</v>
      </c>
      <c r="L26" s="248">
        <v>1879.7</v>
      </c>
      <c r="M26" s="248">
        <v>491.5</v>
      </c>
      <c r="N26" s="50">
        <v>28</v>
      </c>
      <c r="O26" s="248">
        <v>10242.9</v>
      </c>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row>
    <row r="27" spans="1:51">
      <c r="A27" s="47">
        <v>1989</v>
      </c>
      <c r="B27" s="251">
        <v>63734.400000000001</v>
      </c>
      <c r="C27" s="50">
        <v>5151.3999999999996</v>
      </c>
      <c r="D27" s="50">
        <v>3265.7</v>
      </c>
      <c r="E27" s="50">
        <v>1027.5999999999999</v>
      </c>
      <c r="F27" s="247" t="s">
        <v>32</v>
      </c>
      <c r="G27" s="50">
        <v>42103</v>
      </c>
      <c r="H27" s="247" t="s">
        <v>32</v>
      </c>
      <c r="I27" s="247" t="s">
        <v>32</v>
      </c>
      <c r="J27" s="247"/>
      <c r="K27" s="249">
        <v>1989</v>
      </c>
      <c r="L27" s="248">
        <v>2250.6</v>
      </c>
      <c r="M27" s="248">
        <v>513.1</v>
      </c>
      <c r="N27" s="50">
        <v>31.5</v>
      </c>
      <c r="O27" s="248">
        <v>9391.5</v>
      </c>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row>
    <row r="28" spans="1:51" ht="15.75" customHeight="1">
      <c r="A28" s="61" t="s">
        <v>128</v>
      </c>
      <c r="B28" s="50"/>
      <c r="C28" s="50"/>
      <c r="D28" s="50"/>
      <c r="E28" s="50"/>
      <c r="F28" s="50"/>
      <c r="G28" s="50"/>
      <c r="H28" s="50"/>
      <c r="I28" s="248"/>
      <c r="J28" s="247"/>
      <c r="K28" s="61" t="s">
        <v>128</v>
      </c>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row>
    <row r="29" spans="1:51" ht="15.75" customHeight="1">
      <c r="A29" s="848" t="s">
        <v>563</v>
      </c>
      <c r="B29" s="50"/>
      <c r="C29" s="50"/>
      <c r="D29" s="50"/>
      <c r="E29" s="50"/>
      <c r="F29" s="50"/>
      <c r="G29" s="50"/>
      <c r="H29" s="50"/>
      <c r="I29" s="248"/>
      <c r="J29" s="247"/>
      <c r="K29" s="849" t="s">
        <v>563</v>
      </c>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row>
    <row r="30" spans="1:51" ht="15.75" customHeight="1">
      <c r="A30" s="67"/>
      <c r="B30" s="50"/>
      <c r="C30" s="50"/>
      <c r="D30" s="50"/>
      <c r="E30" s="50"/>
      <c r="F30" s="50"/>
      <c r="G30" s="50"/>
      <c r="H30" s="50"/>
      <c r="I30" s="248"/>
      <c r="J30" s="247"/>
      <c r="K30" s="67" t="s">
        <v>376</v>
      </c>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row>
    <row r="31" spans="1:51" ht="15.75" customHeight="1">
      <c r="A31" s="331" t="s">
        <v>619</v>
      </c>
      <c r="B31" s="269"/>
      <c r="C31" s="269"/>
      <c r="D31" s="269"/>
      <c r="E31" s="269"/>
      <c r="F31" s="269"/>
      <c r="G31" s="269"/>
      <c r="H31" s="269"/>
      <c r="I31" s="269"/>
      <c r="J31" s="269"/>
      <c r="K31" s="331" t="s">
        <v>619</v>
      </c>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row>
    <row r="32" spans="1:51" ht="15.75" customHeight="1">
      <c r="A32" s="331"/>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row>
    <row r="33" spans="1:51" ht="15.75" customHeight="1">
      <c r="A33" s="285"/>
      <c r="B33" s="291"/>
      <c r="C33" s="260" t="s">
        <v>10</v>
      </c>
      <c r="D33" s="213"/>
      <c r="E33" s="213"/>
      <c r="F33" s="213"/>
      <c r="G33" s="208"/>
      <c r="H33" s="208"/>
      <c r="I33" s="208"/>
      <c r="J33" s="480"/>
      <c r="K33" s="481"/>
      <c r="L33" s="19" t="s">
        <v>362</v>
      </c>
      <c r="M33" s="275"/>
      <c r="N33" s="275"/>
      <c r="O33" s="275"/>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row>
    <row r="34" spans="1:51" ht="31.5" customHeight="1">
      <c r="A34" s="286"/>
      <c r="B34" s="203"/>
      <c r="C34" s="449" t="s">
        <v>361</v>
      </c>
      <c r="D34" s="451" t="s">
        <v>3</v>
      </c>
      <c r="E34" s="490" t="s">
        <v>68</v>
      </c>
      <c r="F34" s="451" t="s">
        <v>18</v>
      </c>
      <c r="G34" s="451" t="s">
        <v>31</v>
      </c>
      <c r="H34" s="279" t="s">
        <v>1</v>
      </c>
      <c r="I34" s="279" t="s">
        <v>19</v>
      </c>
      <c r="J34" s="51"/>
      <c r="K34" s="286"/>
      <c r="L34" s="451" t="s">
        <v>279</v>
      </c>
      <c r="M34" s="449" t="s">
        <v>21</v>
      </c>
      <c r="N34" s="451" t="s">
        <v>232</v>
      </c>
      <c r="O34" s="449" t="s">
        <v>374</v>
      </c>
      <c r="P34" s="368"/>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row>
    <row r="35" spans="1:51" ht="15.75" customHeight="1">
      <c r="A35" s="287"/>
      <c r="B35" s="260" t="s">
        <v>79</v>
      </c>
      <c r="C35" s="213"/>
      <c r="D35" s="213"/>
      <c r="E35" s="213"/>
      <c r="F35" s="374"/>
      <c r="G35" s="213"/>
      <c r="H35" s="374"/>
      <c r="I35" s="213"/>
      <c r="J35" s="51"/>
      <c r="K35" s="287"/>
      <c r="L35" s="369" t="s">
        <v>79</v>
      </c>
      <c r="M35" s="369"/>
      <c r="N35" s="369"/>
      <c r="O35" s="3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row>
    <row r="36" spans="1:51" ht="15.75" customHeight="1">
      <c r="A36" s="249">
        <v>1990</v>
      </c>
      <c r="B36" s="251">
        <v>65801</v>
      </c>
      <c r="C36" s="50">
        <v>6562</v>
      </c>
      <c r="D36" s="50">
        <v>3879</v>
      </c>
      <c r="E36" s="50">
        <v>1533</v>
      </c>
      <c r="F36" s="247" t="s">
        <v>32</v>
      </c>
      <c r="G36" s="50">
        <v>41095</v>
      </c>
      <c r="H36" s="247" t="s">
        <v>32</v>
      </c>
      <c r="I36" s="247" t="s">
        <v>32</v>
      </c>
      <c r="K36" s="249">
        <v>1990</v>
      </c>
      <c r="L36" s="248">
        <v>3268</v>
      </c>
      <c r="M36" s="248">
        <v>485</v>
      </c>
      <c r="N36" s="50">
        <v>36</v>
      </c>
      <c r="O36" s="248">
        <v>8943</v>
      </c>
      <c r="Q36" s="491"/>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row>
    <row r="37" spans="1:51" ht="15.75" customHeight="1">
      <c r="A37" s="249">
        <v>1991</v>
      </c>
      <c r="B37" s="251">
        <v>68756</v>
      </c>
      <c r="C37" s="50">
        <v>7006</v>
      </c>
      <c r="D37" s="50">
        <v>3031</v>
      </c>
      <c r="E37" s="50">
        <v>2948</v>
      </c>
      <c r="F37" s="247" t="s">
        <v>32</v>
      </c>
      <c r="G37" s="50">
        <v>44904</v>
      </c>
      <c r="H37" s="247" t="s">
        <v>32</v>
      </c>
      <c r="I37" s="247" t="s">
        <v>32</v>
      </c>
      <c r="K37" s="249">
        <v>1991</v>
      </c>
      <c r="L37" s="248">
        <v>2273</v>
      </c>
      <c r="M37" s="248">
        <v>465</v>
      </c>
      <c r="N37" s="50">
        <v>31</v>
      </c>
      <c r="O37" s="248">
        <v>8098</v>
      </c>
      <c r="Q37" s="491"/>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row>
    <row r="38" spans="1:51" ht="15.75" customHeight="1">
      <c r="A38" s="249">
        <v>1992</v>
      </c>
      <c r="B38" s="251">
        <v>67639</v>
      </c>
      <c r="C38" s="50">
        <v>6580</v>
      </c>
      <c r="D38" s="50">
        <v>2976</v>
      </c>
      <c r="E38" s="50">
        <v>2144</v>
      </c>
      <c r="F38" s="247" t="s">
        <v>32</v>
      </c>
      <c r="G38" s="50">
        <v>44425</v>
      </c>
      <c r="H38" s="247" t="s">
        <v>32</v>
      </c>
      <c r="I38" s="247" t="s">
        <v>32</v>
      </c>
      <c r="K38" s="249">
        <v>1992</v>
      </c>
      <c r="L38" s="248">
        <v>1435</v>
      </c>
      <c r="M38" s="248">
        <v>485</v>
      </c>
      <c r="N38" s="50">
        <v>31</v>
      </c>
      <c r="O38" s="248">
        <v>9563</v>
      </c>
      <c r="Q38" s="491"/>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row>
    <row r="39" spans="1:51" ht="15.75" customHeight="1">
      <c r="A39" s="249">
        <v>1993</v>
      </c>
      <c r="B39" s="251">
        <v>64860</v>
      </c>
      <c r="C39" s="50">
        <v>7034</v>
      </c>
      <c r="D39" s="50">
        <v>3144</v>
      </c>
      <c r="E39" s="50">
        <v>1248</v>
      </c>
      <c r="F39" s="247" t="s">
        <v>32</v>
      </c>
      <c r="G39" s="50">
        <v>42119</v>
      </c>
      <c r="H39" s="247" t="s">
        <v>32</v>
      </c>
      <c r="I39" s="247" t="s">
        <v>32</v>
      </c>
      <c r="K39" s="249">
        <v>1993</v>
      </c>
      <c r="L39" s="248">
        <v>941</v>
      </c>
      <c r="M39" s="248">
        <v>451</v>
      </c>
      <c r="N39" s="50">
        <v>34</v>
      </c>
      <c r="O39" s="248">
        <v>9889</v>
      </c>
      <c r="Q39" s="491"/>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row>
    <row r="40" spans="1:51" ht="15.75" customHeight="1">
      <c r="A40" s="249">
        <v>1994</v>
      </c>
      <c r="B40" s="251">
        <v>66427</v>
      </c>
      <c r="C40" s="50">
        <v>6494</v>
      </c>
      <c r="D40" s="50">
        <v>3217</v>
      </c>
      <c r="E40" s="50">
        <v>1267</v>
      </c>
      <c r="F40" s="247" t="s">
        <v>32</v>
      </c>
      <c r="G40" s="50">
        <v>43956</v>
      </c>
      <c r="H40" s="247" t="s">
        <v>32</v>
      </c>
      <c r="I40" s="247" t="s">
        <v>32</v>
      </c>
      <c r="K40" s="249">
        <v>1994</v>
      </c>
      <c r="L40" s="248">
        <v>1016</v>
      </c>
      <c r="M40" s="248">
        <v>522</v>
      </c>
      <c r="N40" s="50">
        <v>35</v>
      </c>
      <c r="O40" s="248">
        <v>9921</v>
      </c>
      <c r="Q40" s="491"/>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row>
    <row r="41" spans="1:51" ht="15.75" customHeight="1">
      <c r="A41" s="249">
        <v>1995</v>
      </c>
      <c r="B41" s="251">
        <v>70008.043000000005</v>
      </c>
      <c r="C41" s="50">
        <v>6933.6409999999996</v>
      </c>
      <c r="D41" s="50">
        <v>2680.0970000000002</v>
      </c>
      <c r="E41" s="50">
        <v>823.48099999999999</v>
      </c>
      <c r="F41" s="247" t="s">
        <v>32</v>
      </c>
      <c r="G41" s="50">
        <v>46808.652999999998</v>
      </c>
      <c r="H41" s="247" t="s">
        <v>32</v>
      </c>
      <c r="I41" s="247" t="s">
        <v>32</v>
      </c>
      <c r="K41" s="249">
        <v>1995</v>
      </c>
      <c r="L41" s="248">
        <v>1038.306</v>
      </c>
      <c r="M41" s="248">
        <v>779.30100000000004</v>
      </c>
      <c r="N41" s="50">
        <v>35.158999999999999</v>
      </c>
      <c r="O41" s="248">
        <v>10909.405000000001</v>
      </c>
      <c r="Q41" s="491"/>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row>
    <row r="42" spans="1:51" ht="15.75" customHeight="1">
      <c r="A42" s="249">
        <v>1996</v>
      </c>
      <c r="B42" s="251">
        <v>70597</v>
      </c>
      <c r="C42" s="50">
        <v>8149</v>
      </c>
      <c r="D42" s="50">
        <v>3009</v>
      </c>
      <c r="E42" s="50">
        <v>677</v>
      </c>
      <c r="F42" s="247" t="s">
        <v>32</v>
      </c>
      <c r="G42" s="50">
        <v>46869</v>
      </c>
      <c r="H42" s="247" t="s">
        <v>32</v>
      </c>
      <c r="I42" s="247" t="s">
        <v>32</v>
      </c>
      <c r="K42" s="249">
        <v>1996</v>
      </c>
      <c r="L42" s="248">
        <v>1166</v>
      </c>
      <c r="M42" s="248">
        <v>800</v>
      </c>
      <c r="N42" s="50">
        <v>33</v>
      </c>
      <c r="O42" s="248">
        <v>9894</v>
      </c>
      <c r="Q42" s="491"/>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row>
    <row r="43" spans="1:51" ht="15.75" customHeight="1">
      <c r="A43" s="249">
        <v>1997</v>
      </c>
      <c r="B43" s="251">
        <v>70033</v>
      </c>
      <c r="C43" s="50">
        <v>7543</v>
      </c>
      <c r="D43" s="50">
        <v>2954</v>
      </c>
      <c r="E43" s="50">
        <v>613</v>
      </c>
      <c r="F43" s="247" t="s">
        <v>32</v>
      </c>
      <c r="G43" s="50">
        <v>47684</v>
      </c>
      <c r="H43" s="247" t="s">
        <v>32</v>
      </c>
      <c r="I43" s="247" t="s">
        <v>32</v>
      </c>
      <c r="K43" s="249">
        <v>1997</v>
      </c>
      <c r="L43" s="248">
        <v>815</v>
      </c>
      <c r="M43" s="248">
        <v>883</v>
      </c>
      <c r="N43" s="50">
        <v>37</v>
      </c>
      <c r="O43" s="248">
        <v>9500</v>
      </c>
      <c r="Q43" s="491"/>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row>
    <row r="44" spans="1:51" ht="15.75" customHeight="1">
      <c r="A44" s="249">
        <v>1998</v>
      </c>
      <c r="B44" s="251">
        <v>71847</v>
      </c>
      <c r="C44" s="50">
        <v>7590</v>
      </c>
      <c r="D44" s="50">
        <v>3703</v>
      </c>
      <c r="E44" s="50">
        <v>916</v>
      </c>
      <c r="F44" s="247" t="s">
        <v>32</v>
      </c>
      <c r="G44" s="50">
        <v>47249</v>
      </c>
      <c r="H44" s="247" t="s">
        <v>32</v>
      </c>
      <c r="I44" s="247" t="s">
        <v>32</v>
      </c>
      <c r="K44" s="249">
        <v>1998</v>
      </c>
      <c r="L44" s="248">
        <v>1489</v>
      </c>
      <c r="M44" s="248">
        <v>1005</v>
      </c>
      <c r="N44" s="50">
        <v>32</v>
      </c>
      <c r="O44" s="248">
        <v>9854</v>
      </c>
      <c r="Q44" s="491"/>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row>
    <row r="45" spans="1:51" ht="15.75" customHeight="1">
      <c r="A45" s="249">
        <v>1999</v>
      </c>
      <c r="B45" s="251">
        <v>73997.062999999995</v>
      </c>
      <c r="C45" s="50">
        <v>7351.8450000000003</v>
      </c>
      <c r="D45" s="50">
        <v>3217.19</v>
      </c>
      <c r="E45" s="50">
        <v>877.16300000000001</v>
      </c>
      <c r="F45" s="247" t="s">
        <v>32</v>
      </c>
      <c r="G45" s="50">
        <v>47612.256999999998</v>
      </c>
      <c r="H45" s="247" t="s">
        <v>32</v>
      </c>
      <c r="I45" s="247" t="s">
        <v>32</v>
      </c>
      <c r="K45" s="249">
        <v>1999</v>
      </c>
      <c r="L45" s="248">
        <v>2101.9490000000001</v>
      </c>
      <c r="M45" s="248">
        <v>1079.519</v>
      </c>
      <c r="N45" s="50">
        <v>25.952000000000002</v>
      </c>
      <c r="O45" s="248">
        <v>11653.084999999999</v>
      </c>
      <c r="Q45" s="491"/>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row>
    <row r="46" spans="1:51" ht="15.75" customHeight="1">
      <c r="A46" s="61" t="s">
        <v>128</v>
      </c>
      <c r="B46" s="251"/>
      <c r="C46" s="50"/>
      <c r="D46" s="50"/>
      <c r="E46" s="50"/>
      <c r="F46" s="50"/>
      <c r="G46" s="248"/>
      <c r="H46" s="50"/>
      <c r="I46" s="248"/>
      <c r="J46" s="248"/>
      <c r="K46" s="61" t="s">
        <v>128</v>
      </c>
      <c r="L46" s="269"/>
      <c r="M46" s="269"/>
      <c r="N46" s="269"/>
      <c r="O46" s="269"/>
      <c r="P46" s="269"/>
      <c r="Q46" s="491"/>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row>
    <row r="47" spans="1:51" ht="15.75" customHeight="1">
      <c r="A47" s="850" t="s">
        <v>563</v>
      </c>
      <c r="B47" s="251"/>
      <c r="C47" s="50"/>
      <c r="D47" s="50"/>
      <c r="E47" s="50"/>
      <c r="F47" s="50"/>
      <c r="G47" s="248"/>
      <c r="H47" s="50"/>
      <c r="I47" s="248"/>
      <c r="J47" s="248"/>
      <c r="K47" s="851" t="s">
        <v>563</v>
      </c>
      <c r="L47" s="269"/>
      <c r="M47" s="269"/>
      <c r="N47" s="269"/>
      <c r="O47" s="269"/>
      <c r="P47" s="269"/>
      <c r="Q47" s="491"/>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row>
    <row r="48" spans="1:51" ht="15.75" customHeight="1">
      <c r="A48" s="67" t="s">
        <v>363</v>
      </c>
      <c r="B48" s="251"/>
      <c r="C48" s="50"/>
      <c r="D48" s="50"/>
      <c r="E48" s="50"/>
      <c r="F48" s="50"/>
      <c r="G48" s="248"/>
      <c r="H48" s="50"/>
      <c r="I48" s="248"/>
      <c r="J48" s="248"/>
      <c r="K48" s="67" t="s">
        <v>376</v>
      </c>
      <c r="L48" s="269"/>
      <c r="M48" s="269"/>
      <c r="N48" s="269"/>
      <c r="O48" s="269"/>
      <c r="P48" s="269"/>
      <c r="Q48" s="491"/>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row>
    <row r="49" spans="1:51" ht="15.75" customHeight="1">
      <c r="A49" s="67"/>
      <c r="B49" s="50"/>
      <c r="C49" s="50"/>
      <c r="D49" s="50"/>
      <c r="E49" s="50"/>
      <c r="F49" s="50"/>
      <c r="G49" s="248"/>
      <c r="H49" s="50"/>
      <c r="I49" s="248"/>
      <c r="J49" s="248"/>
      <c r="K49" s="67" t="s">
        <v>375</v>
      </c>
      <c r="L49" s="269"/>
      <c r="M49" s="269"/>
      <c r="N49" s="269"/>
      <c r="O49" s="269"/>
      <c r="P49" s="269"/>
      <c r="Q49" s="491"/>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row>
    <row r="50" spans="1:51" ht="15.75" customHeight="1">
      <c r="A50" s="331" t="s">
        <v>619</v>
      </c>
      <c r="B50" s="269"/>
      <c r="C50" s="269"/>
      <c r="D50" s="269"/>
      <c r="E50" s="269"/>
      <c r="F50" s="269"/>
      <c r="G50" s="269"/>
      <c r="H50" s="269"/>
      <c r="I50" s="269"/>
      <c r="J50" s="269"/>
      <c r="K50" s="331" t="s">
        <v>619</v>
      </c>
      <c r="L50" s="269"/>
      <c r="M50" s="269"/>
      <c r="N50" s="269"/>
      <c r="O50" s="269"/>
      <c r="P50" s="269"/>
      <c r="Q50" s="491"/>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row>
    <row r="51" spans="1:51" ht="9.6" customHeight="1">
      <c r="A51" s="331"/>
      <c r="B51" s="269"/>
      <c r="C51" s="269"/>
      <c r="D51" s="269"/>
      <c r="E51" s="269"/>
      <c r="F51" s="269"/>
      <c r="G51" s="269"/>
      <c r="H51" s="269"/>
      <c r="I51" s="269"/>
      <c r="J51" s="269"/>
      <c r="K51" s="269"/>
      <c r="L51" s="269"/>
      <c r="M51" s="269"/>
      <c r="N51" s="269"/>
      <c r="O51" s="269"/>
      <c r="P51" s="269"/>
      <c r="Q51" s="491"/>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row>
    <row r="52" spans="1:51" ht="15.75" customHeight="1">
      <c r="A52" s="285"/>
      <c r="B52" s="563"/>
      <c r="C52" s="545" t="s">
        <v>10</v>
      </c>
      <c r="D52" s="546"/>
      <c r="E52" s="546"/>
      <c r="F52" s="546"/>
      <c r="G52" s="540"/>
      <c r="H52" s="540"/>
      <c r="I52" s="540"/>
      <c r="J52" s="564"/>
      <c r="K52" s="565"/>
      <c r="L52" s="19" t="s">
        <v>362</v>
      </c>
      <c r="M52" s="275"/>
      <c r="N52" s="275"/>
      <c r="O52" s="275"/>
      <c r="P52" s="269"/>
      <c r="Q52" s="491"/>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row>
    <row r="53" spans="1:51" ht="25.5">
      <c r="A53" s="286"/>
      <c r="B53" s="541"/>
      <c r="C53" s="396" t="s">
        <v>361</v>
      </c>
      <c r="D53" s="543" t="s">
        <v>3</v>
      </c>
      <c r="E53" s="543" t="s">
        <v>68</v>
      </c>
      <c r="F53" s="543" t="s">
        <v>18</v>
      </c>
      <c r="G53" s="543" t="s">
        <v>31</v>
      </c>
      <c r="H53" s="562" t="s">
        <v>1</v>
      </c>
      <c r="I53" s="562" t="s">
        <v>19</v>
      </c>
      <c r="J53" s="51"/>
      <c r="K53" s="559"/>
      <c r="L53" s="543" t="s">
        <v>279</v>
      </c>
      <c r="M53" s="396" t="s">
        <v>21</v>
      </c>
      <c r="N53" s="543" t="s">
        <v>232</v>
      </c>
      <c r="O53" s="396" t="s">
        <v>374</v>
      </c>
      <c r="P53" s="269"/>
      <c r="Q53" s="491"/>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row>
    <row r="54" spans="1:51">
      <c r="A54" s="287"/>
      <c r="B54" s="545" t="s">
        <v>79</v>
      </c>
      <c r="C54" s="546"/>
      <c r="D54" s="546"/>
      <c r="E54" s="546"/>
      <c r="F54" s="374"/>
      <c r="G54" s="546"/>
      <c r="H54" s="374"/>
      <c r="I54" s="546"/>
      <c r="J54" s="51"/>
      <c r="K54" s="560"/>
      <c r="L54" s="566" t="s">
        <v>79</v>
      </c>
      <c r="M54" s="566"/>
      <c r="N54" s="566"/>
      <c r="O54" s="566"/>
      <c r="P54" s="269"/>
      <c r="Q54" s="491"/>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row>
    <row r="55" spans="1:51" ht="15.75" customHeight="1">
      <c r="A55" s="249">
        <v>2000</v>
      </c>
      <c r="B55" s="251">
        <v>77813.675000000003</v>
      </c>
      <c r="C55" s="50">
        <v>6713.6570000000002</v>
      </c>
      <c r="D55" s="50">
        <v>3194.1610000000001</v>
      </c>
      <c r="E55" s="50">
        <v>665.63599999999997</v>
      </c>
      <c r="F55" s="247" t="s">
        <v>32</v>
      </c>
      <c r="G55" s="50">
        <v>49571.213000000003</v>
      </c>
      <c r="H55" s="247" t="s">
        <v>32</v>
      </c>
      <c r="I55" s="247" t="s">
        <v>32</v>
      </c>
      <c r="J55" s="51"/>
      <c r="K55" s="249">
        <v>2000</v>
      </c>
      <c r="L55" s="248">
        <v>2796.6619999999998</v>
      </c>
      <c r="M55" s="248">
        <v>1054.819</v>
      </c>
      <c r="N55" s="50">
        <v>6.6790000000000003</v>
      </c>
      <c r="O55" s="248">
        <v>13697</v>
      </c>
      <c r="Q55" s="491"/>
      <c r="R55" s="269"/>
      <c r="S55" s="269"/>
      <c r="T55" s="269"/>
      <c r="U55" s="269"/>
      <c r="V55" s="269"/>
      <c r="W55" s="269"/>
      <c r="X55" s="269"/>
      <c r="Y55" s="269"/>
      <c r="Z55" s="269"/>
      <c r="AA55" s="269"/>
      <c r="AB55" s="269"/>
      <c r="AC55" s="269"/>
      <c r="AD55" s="269"/>
      <c r="AE55" s="269"/>
      <c r="AF55" s="269"/>
      <c r="AG55" s="269"/>
      <c r="AH55" s="269"/>
      <c r="AI55" s="269"/>
      <c r="AJ55" s="269"/>
      <c r="AK55" s="269"/>
      <c r="AL55" s="269"/>
      <c r="AM55" s="269"/>
      <c r="AN55" s="269"/>
      <c r="AO55" s="269"/>
      <c r="AP55" s="269"/>
      <c r="AQ55" s="269"/>
      <c r="AR55" s="269"/>
      <c r="AS55" s="269"/>
      <c r="AT55" s="269"/>
      <c r="AU55" s="269"/>
      <c r="AV55" s="269"/>
      <c r="AW55" s="269"/>
      <c r="AX55" s="269"/>
      <c r="AY55" s="269"/>
    </row>
    <row r="56" spans="1:51" ht="15.75" customHeight="1">
      <c r="A56" s="249">
        <v>2001</v>
      </c>
      <c r="B56" s="251">
        <v>78947.984280000004</v>
      </c>
      <c r="C56" s="50">
        <v>5502.7089999999998</v>
      </c>
      <c r="D56" s="50">
        <v>3505.4029999999998</v>
      </c>
      <c r="E56" s="50">
        <v>967.61699999999996</v>
      </c>
      <c r="F56" s="247" t="s">
        <v>32</v>
      </c>
      <c r="G56" s="50">
        <v>50782.85</v>
      </c>
      <c r="H56" s="247" t="s">
        <v>32</v>
      </c>
      <c r="I56" s="248">
        <v>5.51</v>
      </c>
      <c r="K56" s="249">
        <v>2001</v>
      </c>
      <c r="L56" s="248">
        <v>3534.7910000000002</v>
      </c>
      <c r="M56" s="248">
        <v>1061.617</v>
      </c>
      <c r="N56" s="50">
        <v>3.0670000000000002</v>
      </c>
      <c r="O56" s="248">
        <v>13278.063279999998</v>
      </c>
      <c r="Q56" s="491"/>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c r="AT56" s="269"/>
      <c r="AU56" s="269"/>
      <c r="AV56" s="269"/>
      <c r="AW56" s="269"/>
      <c r="AX56" s="269"/>
      <c r="AY56" s="269"/>
    </row>
    <row r="57" spans="1:51" ht="15.75" customHeight="1">
      <c r="A57" s="249">
        <v>2002</v>
      </c>
      <c r="B57" s="251">
        <v>78278.465400000001</v>
      </c>
      <c r="C57" s="50">
        <v>4381.4160000000002</v>
      </c>
      <c r="D57" s="50">
        <v>2078.1210000000001</v>
      </c>
      <c r="E57" s="50">
        <v>805.22299999999996</v>
      </c>
      <c r="F57" s="247" t="s">
        <v>32</v>
      </c>
      <c r="G57" s="50">
        <v>51810.89</v>
      </c>
      <c r="H57" s="247" t="s">
        <v>32</v>
      </c>
      <c r="I57" s="248">
        <v>13.803000000000001</v>
      </c>
      <c r="K57" s="249">
        <v>2002</v>
      </c>
      <c r="L57" s="248">
        <v>3118.78</v>
      </c>
      <c r="M57" s="248">
        <v>1049.3779999999999</v>
      </c>
      <c r="N57" s="50">
        <v>3.101</v>
      </c>
      <c r="O57" s="248">
        <v>14850.787400000001</v>
      </c>
      <c r="Q57" s="491"/>
      <c r="R57" s="269"/>
      <c r="S57" s="269"/>
      <c r="T57" s="269"/>
      <c r="U57" s="269"/>
      <c r="V57" s="269"/>
      <c r="W57" s="269"/>
      <c r="X57" s="269"/>
      <c r="Y57" s="269"/>
      <c r="Z57" s="269"/>
      <c r="AA57" s="269"/>
      <c r="AB57" s="269"/>
      <c r="AC57" s="269"/>
      <c r="AD57" s="269"/>
      <c r="AE57" s="269"/>
      <c r="AF57" s="269"/>
      <c r="AG57" s="269"/>
      <c r="AH57" s="269"/>
      <c r="AI57" s="269"/>
      <c r="AJ57" s="269"/>
      <c r="AK57" s="269"/>
      <c r="AL57" s="269"/>
      <c r="AM57" s="269"/>
      <c r="AN57" s="269"/>
      <c r="AO57" s="269"/>
      <c r="AP57" s="269"/>
      <c r="AQ57" s="269"/>
      <c r="AR57" s="269"/>
      <c r="AS57" s="269"/>
      <c r="AT57" s="269"/>
      <c r="AU57" s="269"/>
      <c r="AV57" s="269"/>
      <c r="AW57" s="269"/>
      <c r="AX57" s="269"/>
      <c r="AY57" s="269"/>
    </row>
    <row r="58" spans="1:51" ht="15.75" customHeight="1">
      <c r="A58" s="249">
        <v>2003</v>
      </c>
      <c r="B58" s="623">
        <v>73105.658299999996</v>
      </c>
      <c r="C58" s="621">
        <v>4861.4830000000002</v>
      </c>
      <c r="D58" s="621">
        <v>597.05999999999995</v>
      </c>
      <c r="E58" s="621">
        <v>1068.146</v>
      </c>
      <c r="F58" s="621">
        <v>3854.77</v>
      </c>
      <c r="G58" s="621">
        <v>51192.053999999996</v>
      </c>
      <c r="H58" s="621">
        <v>10552.596100000001</v>
      </c>
      <c r="I58" s="612">
        <v>979.54919999999993</v>
      </c>
      <c r="K58" s="622">
        <v>2003</v>
      </c>
      <c r="L58" s="612">
        <v>3884.8139999999999</v>
      </c>
      <c r="M58" s="612">
        <v>1143.348</v>
      </c>
      <c r="N58" s="621">
        <v>3.7519999999999998</v>
      </c>
      <c r="O58" s="612">
        <v>11322.473</v>
      </c>
      <c r="Q58" s="491"/>
      <c r="R58" s="269"/>
      <c r="S58" s="269"/>
      <c r="T58" s="269"/>
      <c r="U58" s="269"/>
      <c r="V58" s="269"/>
      <c r="W58" s="269"/>
      <c r="X58" s="269"/>
      <c r="Y58" s="269"/>
      <c r="Z58" s="269"/>
      <c r="AA58" s="269"/>
      <c r="AB58" s="269"/>
      <c r="AC58" s="269"/>
      <c r="AD58" s="269"/>
      <c r="AE58" s="269"/>
      <c r="AF58" s="269"/>
      <c r="AG58" s="269"/>
      <c r="AH58" s="269"/>
      <c r="AI58" s="269"/>
      <c r="AJ58" s="269"/>
      <c r="AK58" s="269"/>
      <c r="AL58" s="269"/>
      <c r="AM58" s="269"/>
      <c r="AN58" s="269"/>
      <c r="AO58" s="269"/>
      <c r="AP58" s="269"/>
      <c r="AQ58" s="269"/>
      <c r="AR58" s="269"/>
      <c r="AS58" s="269"/>
      <c r="AT58" s="269"/>
      <c r="AU58" s="269"/>
      <c r="AV58" s="269"/>
      <c r="AW58" s="269"/>
      <c r="AX58" s="269"/>
      <c r="AY58" s="269"/>
    </row>
    <row r="59" spans="1:51" ht="15.75" customHeight="1">
      <c r="A59" s="249">
        <v>2004</v>
      </c>
      <c r="B59" s="623">
        <v>72627.125459999996</v>
      </c>
      <c r="C59" s="621">
        <v>4740.6769999999997</v>
      </c>
      <c r="D59" s="621">
        <v>1.264</v>
      </c>
      <c r="E59" s="621">
        <v>1000.99934</v>
      </c>
      <c r="F59" s="621">
        <v>3923.6042400000001</v>
      </c>
      <c r="G59" s="621">
        <v>49664.4859</v>
      </c>
      <c r="H59" s="621">
        <v>12035.699649999999</v>
      </c>
      <c r="I59" s="612">
        <v>1260.3953300000001</v>
      </c>
      <c r="K59" s="622">
        <v>2004</v>
      </c>
      <c r="L59" s="612">
        <v>3955.4450000000002</v>
      </c>
      <c r="M59" s="612">
        <v>1158.9469999999999</v>
      </c>
      <c r="N59" s="621">
        <v>2.8079999999999998</v>
      </c>
      <c r="O59" s="612">
        <v>11736.047</v>
      </c>
      <c r="Q59" s="491"/>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69"/>
      <c r="AY59" s="269"/>
    </row>
    <row r="60" spans="1:51" ht="15.75" customHeight="1">
      <c r="A60" s="249">
        <v>2005</v>
      </c>
      <c r="B60" s="623">
        <v>77252.29409000001</v>
      </c>
      <c r="C60" s="621">
        <v>4878.1289999999999</v>
      </c>
      <c r="D60" s="621">
        <v>0</v>
      </c>
      <c r="E60" s="621">
        <v>1394.80493</v>
      </c>
      <c r="F60" s="621">
        <v>7098.1358600000003</v>
      </c>
      <c r="G60" s="621">
        <v>51372.425000000003</v>
      </c>
      <c r="H60" s="621">
        <v>11102.785666000002</v>
      </c>
      <c r="I60" s="612">
        <v>1406.0136340000001</v>
      </c>
      <c r="K60" s="622">
        <v>2005</v>
      </c>
      <c r="L60" s="612">
        <v>7136.5137000000004</v>
      </c>
      <c r="M60" s="612">
        <v>1292.2065600000001</v>
      </c>
      <c r="N60" s="621">
        <v>4.7873400000000004</v>
      </c>
      <c r="O60" s="612">
        <v>10799.8326</v>
      </c>
      <c r="Q60" s="491"/>
      <c r="R60" s="269"/>
      <c r="S60" s="269"/>
      <c r="T60" s="269"/>
      <c r="U60" s="269"/>
      <c r="V60" s="269"/>
      <c r="W60" s="269"/>
      <c r="X60" s="269"/>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69"/>
      <c r="AX60" s="269"/>
      <c r="AY60" s="269"/>
    </row>
    <row r="61" spans="1:51" ht="15.75" customHeight="1">
      <c r="A61" s="249">
        <v>2006</v>
      </c>
      <c r="B61" s="623">
        <v>75756.839680000005</v>
      </c>
      <c r="C61" s="621">
        <v>3903.3629999999998</v>
      </c>
      <c r="D61" s="621">
        <v>0</v>
      </c>
      <c r="E61" s="621">
        <v>947.19591000000003</v>
      </c>
      <c r="F61" s="621">
        <v>7036.3060400000004</v>
      </c>
      <c r="G61" s="621">
        <v>51121.545299999998</v>
      </c>
      <c r="H61" s="621">
        <v>11382.167820000001</v>
      </c>
      <c r="I61" s="612">
        <v>1366.2616099999998</v>
      </c>
      <c r="K61" s="622">
        <v>2006</v>
      </c>
      <c r="L61" s="612">
        <v>7065.7854500000003</v>
      </c>
      <c r="M61" s="612">
        <v>1309.5931499999999</v>
      </c>
      <c r="N61" s="621">
        <v>3.9846200000000001</v>
      </c>
      <c r="O61" s="612">
        <v>11082.830900000001</v>
      </c>
      <c r="Q61" s="491"/>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69"/>
      <c r="AR61" s="269"/>
      <c r="AS61" s="269"/>
      <c r="AT61" s="269"/>
      <c r="AU61" s="269"/>
      <c r="AV61" s="269"/>
      <c r="AW61" s="269"/>
      <c r="AX61" s="269"/>
      <c r="AY61" s="269"/>
    </row>
    <row r="62" spans="1:51" ht="15.75" customHeight="1">
      <c r="A62" s="249">
        <v>2007</v>
      </c>
      <c r="B62" s="623">
        <v>78084.90284000001</v>
      </c>
      <c r="C62" s="621">
        <v>4868.3130000000001</v>
      </c>
      <c r="D62" s="621">
        <v>0.189</v>
      </c>
      <c r="E62" s="621">
        <v>1301.8431599999999</v>
      </c>
      <c r="F62" s="621">
        <v>7312.0944</v>
      </c>
      <c r="G62" s="621">
        <v>51356.753200000006</v>
      </c>
      <c r="H62" s="621">
        <v>11937.436564</v>
      </c>
      <c r="I62" s="612">
        <v>1308.273516</v>
      </c>
      <c r="K62" s="622">
        <v>2007</v>
      </c>
      <c r="L62" s="612">
        <v>7334.9391400000004</v>
      </c>
      <c r="M62" s="612">
        <v>1332.32224</v>
      </c>
      <c r="N62" s="621">
        <v>1.4378900000000001</v>
      </c>
      <c r="O62" s="612">
        <v>11601.33959</v>
      </c>
      <c r="Q62" s="491"/>
      <c r="R62" s="269"/>
      <c r="S62" s="269"/>
      <c r="T62" s="269"/>
      <c r="U62" s="269"/>
      <c r="V62" s="269"/>
      <c r="W62" s="269"/>
      <c r="X62" s="269"/>
      <c r="Y62" s="269"/>
      <c r="Z62" s="269"/>
      <c r="AA62" s="269"/>
      <c r="AB62" s="269"/>
      <c r="AC62" s="269"/>
      <c r="AD62" s="269"/>
      <c r="AE62" s="269"/>
      <c r="AF62" s="269"/>
      <c r="AG62" s="269"/>
      <c r="AH62" s="269"/>
      <c r="AI62" s="269"/>
      <c r="AJ62" s="269"/>
      <c r="AK62" s="269"/>
      <c r="AL62" s="269"/>
      <c r="AM62" s="269"/>
      <c r="AN62" s="269"/>
      <c r="AO62" s="269"/>
      <c r="AP62" s="269"/>
      <c r="AQ62" s="269"/>
      <c r="AR62" s="269"/>
      <c r="AS62" s="269"/>
      <c r="AT62" s="269"/>
      <c r="AU62" s="269"/>
      <c r="AV62" s="269"/>
      <c r="AW62" s="269"/>
      <c r="AX62" s="269"/>
      <c r="AY62" s="269"/>
    </row>
    <row r="63" spans="1:51" ht="15.75" customHeight="1">
      <c r="A63" s="249">
        <v>2008</v>
      </c>
      <c r="B63" s="623">
        <v>77333.113970000006</v>
      </c>
      <c r="C63" s="621">
        <v>4724.723</v>
      </c>
      <c r="D63" s="621">
        <v>0</v>
      </c>
      <c r="E63" s="621">
        <v>1302.2161100000001</v>
      </c>
      <c r="F63" s="621">
        <v>6928.3511600000002</v>
      </c>
      <c r="G63" s="621">
        <v>50889.4398</v>
      </c>
      <c r="H63" s="621">
        <v>12151.262266</v>
      </c>
      <c r="I63" s="612">
        <v>1337.1216340000001</v>
      </c>
      <c r="K63" s="622">
        <v>2008</v>
      </c>
      <c r="L63" s="612">
        <v>6957.75479</v>
      </c>
      <c r="M63" s="612">
        <v>1307.3441599999999</v>
      </c>
      <c r="N63" s="621">
        <v>2.4258699999999997</v>
      </c>
      <c r="O63" s="612">
        <v>11731.31619</v>
      </c>
      <c r="Q63" s="491"/>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69"/>
      <c r="AY63" s="269"/>
    </row>
    <row r="64" spans="1:51" ht="15.75" customHeight="1">
      <c r="A64" s="249">
        <v>2009</v>
      </c>
      <c r="B64" s="623">
        <v>77237.42895999999</v>
      </c>
      <c r="C64" s="621">
        <v>4224.7700000000004</v>
      </c>
      <c r="D64" s="621">
        <v>0</v>
      </c>
      <c r="E64" s="667">
        <v>1599.76803</v>
      </c>
      <c r="F64" s="621">
        <v>6767.1814199999999</v>
      </c>
      <c r="G64" s="621">
        <v>51970.6342</v>
      </c>
      <c r="H64" s="621">
        <v>11428.942947999998</v>
      </c>
      <c r="I64" s="667">
        <v>1246.1323620000003</v>
      </c>
      <c r="K64" s="622">
        <v>2009</v>
      </c>
      <c r="L64" s="612">
        <v>6807.3878500000001</v>
      </c>
      <c r="M64" s="612">
        <v>1283.78358</v>
      </c>
      <c r="N64" s="621">
        <v>1.5433699999999999</v>
      </c>
      <c r="O64" s="612">
        <v>10954.04189</v>
      </c>
      <c r="Q64" s="491"/>
      <c r="R64" s="269"/>
      <c r="S64" s="269"/>
      <c r="T64" s="269"/>
      <c r="U64" s="269"/>
      <c r="V64" s="269"/>
      <c r="W64" s="269"/>
      <c r="X64" s="269"/>
      <c r="Y64" s="269"/>
      <c r="Z64" s="269"/>
      <c r="AA64" s="269"/>
      <c r="AB64" s="269"/>
      <c r="AC64" s="269"/>
      <c r="AD64" s="269"/>
      <c r="AE64" s="269"/>
      <c r="AF64" s="269"/>
      <c r="AG64" s="269"/>
      <c r="AH64" s="269"/>
      <c r="AI64" s="269"/>
      <c r="AJ64" s="269"/>
      <c r="AK64" s="269"/>
      <c r="AL64" s="269"/>
      <c r="AM64" s="269"/>
      <c r="AN64" s="269"/>
      <c r="AO64" s="269"/>
      <c r="AP64" s="269"/>
      <c r="AQ64" s="269"/>
      <c r="AR64" s="269"/>
      <c r="AS64" s="269"/>
      <c r="AT64" s="269"/>
      <c r="AU64" s="269"/>
      <c r="AV64" s="269"/>
      <c r="AW64" s="269"/>
      <c r="AX64" s="269"/>
      <c r="AY64" s="269"/>
    </row>
    <row r="65" spans="1:51" ht="15.75" customHeight="1">
      <c r="A65" s="249">
        <v>2010</v>
      </c>
      <c r="B65" s="623">
        <v>76737.445560000007</v>
      </c>
      <c r="C65" s="621">
        <v>3857.6116000000002</v>
      </c>
      <c r="D65" s="621">
        <v>0.182</v>
      </c>
      <c r="E65" s="667">
        <v>1600.8158899999999</v>
      </c>
      <c r="F65" s="621">
        <v>10363.80503</v>
      </c>
      <c r="G65" s="621">
        <v>47377.729899999998</v>
      </c>
      <c r="H65" s="621">
        <v>12007.57429</v>
      </c>
      <c r="I65" s="667">
        <v>1529.72685</v>
      </c>
      <c r="K65" s="622">
        <v>2010</v>
      </c>
      <c r="L65" s="612">
        <v>10407.07836</v>
      </c>
      <c r="M65" s="612">
        <v>1275.74503</v>
      </c>
      <c r="N65" s="621">
        <v>2.1434000000000002</v>
      </c>
      <c r="O65" s="612">
        <v>11650.03112</v>
      </c>
      <c r="Q65" s="491"/>
      <c r="R65" s="269"/>
      <c r="S65" s="269"/>
      <c r="T65" s="269"/>
      <c r="U65" s="269"/>
      <c r="V65" s="269"/>
      <c r="W65" s="269"/>
      <c r="X65" s="269"/>
      <c r="Y65" s="269"/>
      <c r="Z65" s="269"/>
      <c r="AA65" s="269"/>
      <c r="AB65" s="269"/>
      <c r="AC65" s="269"/>
      <c r="AD65" s="269"/>
      <c r="AE65" s="269"/>
      <c r="AF65" s="269"/>
      <c r="AG65" s="269"/>
      <c r="AH65" s="269"/>
      <c r="AI65" s="269"/>
      <c r="AJ65" s="269"/>
      <c r="AK65" s="269"/>
      <c r="AL65" s="269"/>
      <c r="AM65" s="269"/>
      <c r="AN65" s="269"/>
      <c r="AO65" s="269"/>
      <c r="AP65" s="269"/>
      <c r="AQ65" s="269"/>
      <c r="AR65" s="269"/>
      <c r="AS65" s="269"/>
      <c r="AT65" s="269"/>
      <c r="AU65" s="269"/>
      <c r="AV65" s="269"/>
      <c r="AW65" s="269"/>
      <c r="AX65" s="269"/>
      <c r="AY65" s="269"/>
    </row>
    <row r="66" spans="1:51" ht="15.75" customHeight="1">
      <c r="A66" s="249">
        <v>2011</v>
      </c>
      <c r="B66" s="623">
        <v>70903.26801</v>
      </c>
      <c r="C66" s="621">
        <v>3707.2664</v>
      </c>
      <c r="D66" s="621">
        <v>0</v>
      </c>
      <c r="E66" s="667">
        <v>753.62013999999999</v>
      </c>
      <c r="F66" s="621">
        <v>10826.6538</v>
      </c>
      <c r="G66" s="621">
        <v>43759.479200000002</v>
      </c>
      <c r="H66" s="621">
        <v>10514.881104999999</v>
      </c>
      <c r="I66" s="667">
        <v>1341.3673649999982</v>
      </c>
      <c r="K66" s="622">
        <v>2011</v>
      </c>
      <c r="L66" s="621">
        <v>10870.515890000001</v>
      </c>
      <c r="M66" s="621">
        <v>1329.8461400000001</v>
      </c>
      <c r="N66" s="621">
        <v>2.5366</v>
      </c>
      <c r="O66" s="621">
        <v>9907.4952199999989</v>
      </c>
      <c r="Q66" s="491"/>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69"/>
      <c r="AP66" s="269"/>
      <c r="AQ66" s="269"/>
      <c r="AR66" s="269"/>
      <c r="AS66" s="269"/>
      <c r="AT66" s="269"/>
      <c r="AU66" s="269"/>
      <c r="AV66" s="269"/>
      <c r="AW66" s="269"/>
      <c r="AX66" s="269"/>
      <c r="AY66" s="269"/>
    </row>
    <row r="67" spans="1:51" ht="15.75" customHeight="1">
      <c r="A67" s="249">
        <v>2012</v>
      </c>
      <c r="B67" s="623">
        <v>72662.838770000002</v>
      </c>
      <c r="C67" s="621">
        <v>4367.9742999999999</v>
      </c>
      <c r="D67" s="621">
        <v>0</v>
      </c>
      <c r="E67" s="716">
        <v>1352.0261200000002</v>
      </c>
      <c r="F67" s="716">
        <v>9469.5283900000013</v>
      </c>
      <c r="G67" s="716">
        <v>43663.674570000003</v>
      </c>
      <c r="H67" s="716">
        <v>12695.21298</v>
      </c>
      <c r="I67" s="716">
        <v>1114.4224099999992</v>
      </c>
      <c r="K67" s="622">
        <v>2012</v>
      </c>
      <c r="L67" s="621">
        <v>9486.6140200000009</v>
      </c>
      <c r="M67" s="621">
        <v>1222.2094</v>
      </c>
      <c r="N67" s="621">
        <v>1.6130899999999999</v>
      </c>
      <c r="O67" s="621">
        <v>12123.64416</v>
      </c>
      <c r="Q67" s="491"/>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69"/>
      <c r="AT67" s="269"/>
      <c r="AU67" s="269"/>
      <c r="AV67" s="269"/>
      <c r="AW67" s="269"/>
      <c r="AX67" s="269"/>
      <c r="AY67" s="269"/>
    </row>
    <row r="68" spans="1:51" s="640" customFormat="1" ht="15.75" customHeight="1">
      <c r="A68" s="622">
        <v>2013</v>
      </c>
      <c r="B68" s="623">
        <v>68529.92814470001</v>
      </c>
      <c r="C68" s="642">
        <v>4430.8349000000007</v>
      </c>
      <c r="D68" s="642">
        <v>0</v>
      </c>
      <c r="E68" s="642">
        <v>1430.3048100000001</v>
      </c>
      <c r="F68" s="642">
        <v>5803.14419</v>
      </c>
      <c r="G68" s="642">
        <v>42941.436399999999</v>
      </c>
      <c r="H68" s="642">
        <v>12962.182159699998</v>
      </c>
      <c r="I68" s="642">
        <v>962.02568500001507</v>
      </c>
      <c r="K68" s="622">
        <v>2013</v>
      </c>
      <c r="L68" s="642">
        <v>5838.3490100000008</v>
      </c>
      <c r="M68" s="642">
        <v>1225.2290700000001</v>
      </c>
      <c r="N68" s="642">
        <v>0.52737000000000001</v>
      </c>
      <c r="O68" s="642">
        <v>13108.936492334</v>
      </c>
      <c r="Q68" s="491"/>
      <c r="R68" s="269"/>
      <c r="S68" s="269"/>
      <c r="T68" s="269"/>
      <c r="U68" s="269"/>
      <c r="V68" s="269"/>
      <c r="W68" s="269"/>
      <c r="X68" s="269"/>
      <c r="Y68" s="269"/>
      <c r="Z68" s="269"/>
      <c r="AA68" s="269"/>
      <c r="AB68" s="269"/>
      <c r="AC68" s="269"/>
      <c r="AD68" s="269"/>
      <c r="AE68" s="269"/>
      <c r="AF68" s="269"/>
      <c r="AG68" s="269"/>
      <c r="AH68" s="269"/>
      <c r="AI68" s="269"/>
      <c r="AJ68" s="269"/>
      <c r="AK68" s="269"/>
      <c r="AL68" s="269"/>
      <c r="AM68" s="269"/>
      <c r="AN68" s="269"/>
      <c r="AO68" s="269"/>
      <c r="AP68" s="269"/>
      <c r="AQ68" s="269"/>
      <c r="AR68" s="269"/>
      <c r="AS68" s="269"/>
      <c r="AT68" s="269"/>
      <c r="AU68" s="269"/>
      <c r="AV68" s="269"/>
      <c r="AW68" s="269"/>
      <c r="AX68" s="269"/>
      <c r="AY68" s="269"/>
    </row>
    <row r="69" spans="1:51" s="640" customFormat="1" ht="15.75" customHeight="1">
      <c r="A69" s="622">
        <v>2014</v>
      </c>
      <c r="B69" s="623">
        <v>63609.211179999998</v>
      </c>
      <c r="C69" s="642">
        <v>3909.569</v>
      </c>
      <c r="D69" s="642">
        <v>0</v>
      </c>
      <c r="E69" s="642">
        <v>559.62339999999995</v>
      </c>
      <c r="F69" s="642">
        <v>4328.9522900000002</v>
      </c>
      <c r="G69" s="642">
        <v>42418.277299999994</v>
      </c>
      <c r="H69" s="642">
        <v>11386.542599999999</v>
      </c>
      <c r="I69" s="642">
        <v>1006.2465900000025</v>
      </c>
      <c r="K69" s="622">
        <v>2014</v>
      </c>
      <c r="L69" s="642">
        <v>4405.8635300000005</v>
      </c>
      <c r="M69" s="1023">
        <v>1270.0891799999999</v>
      </c>
      <c r="N69" s="1163" t="s">
        <v>32</v>
      </c>
      <c r="O69" s="642">
        <v>11238.094003443</v>
      </c>
      <c r="Q69" s="491"/>
      <c r="R69" s="269"/>
      <c r="S69" s="269"/>
      <c r="T69" s="269"/>
      <c r="U69" s="269"/>
      <c r="V69" s="269"/>
      <c r="W69" s="269"/>
      <c r="X69" s="269"/>
      <c r="Y69" s="269"/>
      <c r="Z69" s="269"/>
      <c r="AA69" s="269"/>
      <c r="AB69" s="269"/>
      <c r="AC69" s="269"/>
      <c r="AD69" s="269"/>
      <c r="AE69" s="269"/>
      <c r="AF69" s="269"/>
      <c r="AG69" s="269"/>
      <c r="AH69" s="269"/>
      <c r="AI69" s="269"/>
      <c r="AJ69" s="269"/>
      <c r="AK69" s="269"/>
      <c r="AL69" s="269"/>
      <c r="AM69" s="269"/>
      <c r="AN69" s="269"/>
      <c r="AO69" s="269"/>
      <c r="AP69" s="269"/>
      <c r="AQ69" s="269"/>
      <c r="AR69" s="269"/>
      <c r="AS69" s="269"/>
      <c r="AT69" s="269"/>
      <c r="AU69" s="269"/>
      <c r="AV69" s="269"/>
      <c r="AW69" s="269"/>
      <c r="AX69" s="269"/>
      <c r="AY69" s="269"/>
    </row>
    <row r="70" spans="1:51" s="640" customFormat="1" ht="15.75" customHeight="1">
      <c r="A70" s="671">
        <v>2015</v>
      </c>
      <c r="B70" s="672">
        <v>59035.170170000005</v>
      </c>
      <c r="C70" s="667">
        <v>4087.6602000000003</v>
      </c>
      <c r="D70" s="667">
        <v>0</v>
      </c>
      <c r="E70" s="667">
        <v>615.94596000000001</v>
      </c>
      <c r="F70" s="667">
        <v>5048.9172199999994</v>
      </c>
      <c r="G70" s="667">
        <v>36688.639999999999</v>
      </c>
      <c r="H70" s="667">
        <v>11632.51742</v>
      </c>
      <c r="I70" s="667">
        <v>961.48937000000296</v>
      </c>
      <c r="K70" s="671">
        <v>2015</v>
      </c>
      <c r="L70" s="667">
        <v>5272.02387</v>
      </c>
      <c r="M70" s="667">
        <v>1294.8148799999999</v>
      </c>
      <c r="N70" s="667">
        <v>0.21431</v>
      </c>
      <c r="O70" s="667">
        <v>11139.308545867001</v>
      </c>
      <c r="Q70" s="491"/>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69"/>
      <c r="AP70" s="269"/>
      <c r="AQ70" s="269"/>
      <c r="AR70" s="269"/>
      <c r="AS70" s="269"/>
      <c r="AT70" s="269"/>
      <c r="AU70" s="269"/>
      <c r="AV70" s="269"/>
      <c r="AW70" s="269"/>
      <c r="AX70" s="269"/>
      <c r="AY70" s="269"/>
    </row>
    <row r="71" spans="1:51" s="640" customFormat="1" ht="15.75" customHeight="1">
      <c r="A71" s="671">
        <v>2016</v>
      </c>
      <c r="B71" s="672">
        <v>54493.928469999999</v>
      </c>
      <c r="C71" s="667">
        <v>3801.7372999999998</v>
      </c>
      <c r="D71" s="667">
        <v>0</v>
      </c>
      <c r="E71" s="667">
        <v>234.14942000000002</v>
      </c>
      <c r="F71" s="667">
        <v>5615.7923000000001</v>
      </c>
      <c r="G71" s="667">
        <v>31402.97</v>
      </c>
      <c r="H71" s="667">
        <v>12494.570280000002</v>
      </c>
      <c r="I71" s="667">
        <v>944.7091700000019</v>
      </c>
      <c r="K71" s="671">
        <v>2016</v>
      </c>
      <c r="L71" s="667">
        <v>5860.3061799999996</v>
      </c>
      <c r="M71" s="1023">
        <v>1266.6294599999999</v>
      </c>
      <c r="N71" s="1163" t="s">
        <v>32</v>
      </c>
      <c r="O71" s="667">
        <v>12065.557605423999</v>
      </c>
      <c r="Q71" s="491"/>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c r="AP71" s="269"/>
      <c r="AQ71" s="269"/>
      <c r="AR71" s="269"/>
      <c r="AS71" s="269"/>
      <c r="AT71" s="269"/>
      <c r="AU71" s="269"/>
      <c r="AV71" s="269"/>
      <c r="AW71" s="269"/>
      <c r="AX71" s="269"/>
      <c r="AY71" s="269"/>
    </row>
    <row r="72" spans="1:51" s="694" customFormat="1" ht="15.75" customHeight="1">
      <c r="A72" s="704">
        <v>2017</v>
      </c>
      <c r="B72" s="1029">
        <v>54649.779200000004</v>
      </c>
      <c r="C72" s="1023">
        <v>3509.1480000000001</v>
      </c>
      <c r="D72" s="1023">
        <v>0</v>
      </c>
      <c r="E72" s="1023">
        <v>161.7243</v>
      </c>
      <c r="F72" s="1023">
        <v>6444.62979</v>
      </c>
      <c r="G72" s="1023">
        <v>31143.044000000002</v>
      </c>
      <c r="H72" s="1023">
        <v>12449.340174999999</v>
      </c>
      <c r="I72" s="1023">
        <v>941.89293500000349</v>
      </c>
      <c r="K72" s="704">
        <v>2017</v>
      </c>
      <c r="L72" s="1023">
        <v>6692.8806100000002</v>
      </c>
      <c r="M72" s="1023">
        <v>1206.2430899999999</v>
      </c>
      <c r="N72" s="1023">
        <v>0.19163999999999998</v>
      </c>
      <c r="O72" s="1023">
        <v>12114.007936561</v>
      </c>
      <c r="Q72" s="710"/>
      <c r="R72" s="706"/>
      <c r="S72" s="706"/>
      <c r="T72" s="706"/>
      <c r="U72" s="706"/>
      <c r="V72" s="706"/>
      <c r="W72" s="706"/>
      <c r="X72" s="706"/>
      <c r="Y72" s="706"/>
      <c r="Z72" s="706"/>
      <c r="AA72" s="706"/>
      <c r="AB72" s="706"/>
      <c r="AC72" s="706"/>
      <c r="AD72" s="706"/>
      <c r="AE72" s="706"/>
      <c r="AF72" s="706"/>
      <c r="AG72" s="706"/>
      <c r="AH72" s="706"/>
      <c r="AI72" s="706"/>
      <c r="AJ72" s="706"/>
      <c r="AK72" s="706"/>
      <c r="AL72" s="706"/>
      <c r="AM72" s="706"/>
      <c r="AN72" s="706"/>
      <c r="AO72" s="706"/>
      <c r="AP72" s="706"/>
      <c r="AQ72" s="706"/>
      <c r="AR72" s="706"/>
      <c r="AS72" s="706"/>
      <c r="AT72" s="706"/>
      <c r="AU72" s="706"/>
      <c r="AV72" s="706"/>
      <c r="AW72" s="706"/>
      <c r="AX72" s="706"/>
      <c r="AY72" s="706"/>
    </row>
    <row r="73" spans="1:51" s="811" customFormat="1" ht="15.75" customHeight="1">
      <c r="A73" s="827">
        <v>2018</v>
      </c>
      <c r="B73" s="1029">
        <v>42783.144999999997</v>
      </c>
      <c r="C73" s="1023">
        <v>2563.6120000000001</v>
      </c>
      <c r="D73" s="1023">
        <v>0</v>
      </c>
      <c r="E73" s="1023">
        <v>152.17500000000001</v>
      </c>
      <c r="F73" s="1023">
        <v>5377.3450000000003</v>
      </c>
      <c r="G73" s="1023">
        <v>22489.351999999999</v>
      </c>
      <c r="H73" s="1023">
        <v>11270.5885</v>
      </c>
      <c r="I73" s="1023">
        <v>930.07249999999476</v>
      </c>
      <c r="K73" s="827">
        <v>2018</v>
      </c>
      <c r="L73" s="1023">
        <v>5577.2879999999996</v>
      </c>
      <c r="M73" s="1023">
        <v>1392.43</v>
      </c>
      <c r="N73" s="1023">
        <v>0.33500000000000002</v>
      </c>
      <c r="O73" s="1023">
        <v>10725.456031295</v>
      </c>
      <c r="Q73" s="710"/>
      <c r="R73" s="817"/>
      <c r="S73" s="817"/>
      <c r="T73" s="817"/>
      <c r="U73" s="817"/>
      <c r="V73" s="817"/>
      <c r="W73" s="817"/>
      <c r="X73" s="817"/>
      <c r="Y73" s="817"/>
      <c r="Z73" s="817"/>
      <c r="AA73" s="817"/>
      <c r="AB73" s="817"/>
      <c r="AC73" s="817"/>
      <c r="AD73" s="817"/>
      <c r="AE73" s="817"/>
      <c r="AF73" s="817"/>
      <c r="AG73" s="817"/>
      <c r="AH73" s="817"/>
      <c r="AI73" s="817"/>
      <c r="AJ73" s="817"/>
      <c r="AK73" s="817"/>
      <c r="AL73" s="817"/>
      <c r="AM73" s="817"/>
      <c r="AN73" s="817"/>
      <c r="AO73" s="817"/>
      <c r="AP73" s="817"/>
      <c r="AQ73" s="817"/>
      <c r="AR73" s="817"/>
      <c r="AS73" s="817"/>
      <c r="AT73" s="817"/>
      <c r="AU73" s="817"/>
      <c r="AV73" s="817"/>
      <c r="AW73" s="817"/>
      <c r="AX73" s="817"/>
      <c r="AY73" s="817"/>
    </row>
    <row r="74" spans="1:51" s="986" customFormat="1" ht="15.75" customHeight="1">
      <c r="A74" s="827">
        <v>2019</v>
      </c>
      <c r="B74" s="1029">
        <v>43148.873</v>
      </c>
      <c r="C74" s="1023">
        <v>2313.931</v>
      </c>
      <c r="D74" s="1023">
        <v>0</v>
      </c>
      <c r="E74" s="1023">
        <v>173.149</v>
      </c>
      <c r="F74" s="1023">
        <v>5082.4589999999998</v>
      </c>
      <c r="G74" s="1023">
        <v>22418.454000000002</v>
      </c>
      <c r="H74" s="1023">
        <v>12374.343999999999</v>
      </c>
      <c r="I74" s="1023">
        <v>786.53600000000006</v>
      </c>
      <c r="K74" s="827">
        <v>2019</v>
      </c>
      <c r="L74" s="1023">
        <v>5277.1840000000002</v>
      </c>
      <c r="M74" s="1023">
        <v>1334.9970000000001</v>
      </c>
      <c r="N74" s="1163" t="s">
        <v>32</v>
      </c>
      <c r="O74" s="1023">
        <v>11116.49058</v>
      </c>
      <c r="Q74" s="710"/>
      <c r="R74" s="817"/>
      <c r="S74" s="817"/>
      <c r="T74" s="817"/>
      <c r="U74" s="817"/>
      <c r="V74" s="817"/>
      <c r="W74" s="817"/>
      <c r="X74" s="817"/>
      <c r="Y74" s="817"/>
      <c r="Z74" s="817"/>
      <c r="AA74" s="817"/>
      <c r="AB74" s="817"/>
      <c r="AC74" s="817"/>
      <c r="AD74" s="817"/>
      <c r="AE74" s="817"/>
      <c r="AF74" s="817"/>
      <c r="AG74" s="817"/>
      <c r="AH74" s="817"/>
      <c r="AI74" s="817"/>
      <c r="AJ74" s="817"/>
      <c r="AK74" s="817"/>
      <c r="AL74" s="817"/>
      <c r="AM74" s="817"/>
      <c r="AN74" s="817"/>
      <c r="AO74" s="817"/>
      <c r="AP74" s="817"/>
      <c r="AQ74" s="817"/>
      <c r="AR74" s="817"/>
      <c r="AS74" s="817"/>
      <c r="AT74" s="817"/>
      <c r="AU74" s="817"/>
      <c r="AV74" s="817"/>
      <c r="AW74" s="817"/>
      <c r="AX74" s="817"/>
      <c r="AY74" s="817"/>
    </row>
    <row r="75" spans="1:51" ht="15.75" customHeight="1">
      <c r="A75" s="61" t="s">
        <v>128</v>
      </c>
      <c r="B75" s="621"/>
      <c r="C75" s="621"/>
      <c r="D75" s="621"/>
      <c r="E75" s="621"/>
      <c r="F75" s="621"/>
      <c r="G75" s="621"/>
      <c r="H75" s="621"/>
      <c r="I75" s="621"/>
      <c r="J75" s="621"/>
      <c r="K75" s="61" t="s">
        <v>128</v>
      </c>
      <c r="L75" s="269"/>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K75" s="269"/>
      <c r="AL75" s="269"/>
      <c r="AM75" s="269"/>
      <c r="AN75" s="269"/>
      <c r="AO75" s="269"/>
      <c r="AP75" s="269"/>
      <c r="AQ75" s="269"/>
      <c r="AR75" s="269"/>
      <c r="AS75" s="269"/>
      <c r="AT75" s="269"/>
      <c r="AU75" s="269"/>
      <c r="AV75" s="269"/>
      <c r="AW75" s="269"/>
      <c r="AX75" s="269"/>
      <c r="AY75" s="269"/>
    </row>
    <row r="76" spans="1:51" ht="15.75" customHeight="1">
      <c r="A76" s="853" t="s">
        <v>563</v>
      </c>
      <c r="B76" s="621"/>
      <c r="C76" s="621"/>
      <c r="D76" s="621"/>
      <c r="E76" s="621"/>
      <c r="F76" s="621"/>
      <c r="G76" s="621"/>
      <c r="H76" s="621"/>
      <c r="I76" s="621"/>
      <c r="J76" s="621"/>
      <c r="K76" s="852" t="s">
        <v>563</v>
      </c>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69"/>
      <c r="AL76" s="269"/>
      <c r="AM76" s="269"/>
      <c r="AN76" s="269"/>
      <c r="AO76" s="269"/>
      <c r="AP76" s="269"/>
      <c r="AQ76" s="269"/>
      <c r="AR76" s="269"/>
      <c r="AS76" s="269"/>
      <c r="AT76" s="269"/>
      <c r="AU76" s="269"/>
      <c r="AV76" s="269"/>
      <c r="AW76" s="269"/>
      <c r="AX76" s="269"/>
      <c r="AY76" s="269"/>
    </row>
    <row r="77" spans="1:51" ht="15.75" customHeight="1">
      <c r="A77" s="67" t="s">
        <v>364</v>
      </c>
      <c r="B77" s="621"/>
      <c r="C77" s="621"/>
      <c r="D77" s="621"/>
      <c r="E77" s="621"/>
      <c r="F77" s="621"/>
      <c r="G77" s="621"/>
      <c r="H77" s="621"/>
      <c r="I77" s="621"/>
      <c r="J77" s="621"/>
      <c r="K77" s="67" t="s">
        <v>364</v>
      </c>
      <c r="L77" s="269"/>
      <c r="M77" s="269"/>
      <c r="N77" s="269"/>
      <c r="O77" s="269"/>
      <c r="P77" s="269"/>
      <c r="Q77" s="269"/>
      <c r="R77" s="269"/>
      <c r="S77" s="269"/>
      <c r="T77" s="269"/>
      <c r="U77" s="269"/>
      <c r="V77" s="269"/>
      <c r="W77" s="269"/>
      <c r="X77" s="269"/>
      <c r="Y77" s="269"/>
      <c r="Z77" s="269"/>
      <c r="AA77" s="269"/>
      <c r="AB77" s="269"/>
      <c r="AC77" s="269"/>
      <c r="AD77" s="269"/>
      <c r="AE77" s="269"/>
      <c r="AF77" s="269"/>
      <c r="AG77" s="269"/>
      <c r="AH77" s="269"/>
      <c r="AI77" s="269"/>
      <c r="AJ77" s="269"/>
      <c r="AK77" s="269"/>
      <c r="AL77" s="269"/>
      <c r="AM77" s="269"/>
      <c r="AN77" s="269"/>
      <c r="AO77" s="269"/>
      <c r="AP77" s="269"/>
      <c r="AQ77" s="269"/>
      <c r="AR77" s="269"/>
      <c r="AS77" s="269"/>
      <c r="AT77" s="269"/>
      <c r="AU77" s="269"/>
      <c r="AV77" s="269"/>
      <c r="AW77" s="269"/>
      <c r="AX77" s="269"/>
      <c r="AY77" s="269"/>
    </row>
    <row r="78" spans="1:51" ht="15.75" customHeight="1">
      <c r="A78" s="67" t="s">
        <v>363</v>
      </c>
      <c r="B78" s="621"/>
      <c r="C78" s="621"/>
      <c r="D78" s="621"/>
      <c r="E78" s="621"/>
      <c r="F78" s="621"/>
      <c r="G78" s="621"/>
      <c r="H78" s="621"/>
      <c r="I78" s="621"/>
      <c r="J78" s="621"/>
      <c r="K78" s="67" t="s">
        <v>531</v>
      </c>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69"/>
      <c r="AO78" s="269"/>
      <c r="AP78" s="269"/>
      <c r="AQ78" s="269"/>
      <c r="AR78" s="269"/>
      <c r="AS78" s="269"/>
      <c r="AT78" s="269"/>
      <c r="AU78" s="269"/>
      <c r="AV78" s="269"/>
      <c r="AW78" s="269"/>
      <c r="AX78" s="269"/>
      <c r="AY78" s="269"/>
    </row>
    <row r="79" spans="1:51" ht="15.75" customHeight="1">
      <c r="A79" s="67"/>
      <c r="B79" s="621"/>
      <c r="C79" s="621"/>
      <c r="D79" s="621"/>
      <c r="E79" s="621"/>
      <c r="F79" s="621"/>
      <c r="G79" s="621"/>
      <c r="H79" s="621"/>
      <c r="I79" s="621"/>
      <c r="J79" s="621"/>
      <c r="K79" s="67" t="s">
        <v>373</v>
      </c>
      <c r="L79" s="269"/>
      <c r="M79" s="269"/>
      <c r="N79" s="269"/>
      <c r="O79" s="269"/>
      <c r="P79" s="269"/>
      <c r="Q79" s="269"/>
      <c r="R79" s="269"/>
      <c r="S79" s="269"/>
      <c r="T79" s="269"/>
      <c r="U79" s="269"/>
      <c r="V79" s="269"/>
      <c r="W79" s="269"/>
      <c r="X79" s="269"/>
      <c r="Y79" s="269"/>
      <c r="Z79" s="269"/>
      <c r="AA79" s="269"/>
      <c r="AB79" s="269"/>
      <c r="AC79" s="269"/>
      <c r="AD79" s="269"/>
      <c r="AE79" s="269"/>
      <c r="AF79" s="269"/>
      <c r="AG79" s="269"/>
      <c r="AH79" s="269"/>
      <c r="AI79" s="269"/>
      <c r="AJ79" s="269"/>
      <c r="AK79" s="269"/>
      <c r="AL79" s="269"/>
      <c r="AM79" s="269"/>
      <c r="AN79" s="269"/>
      <c r="AO79" s="269"/>
      <c r="AP79" s="269"/>
      <c r="AQ79" s="269"/>
      <c r="AR79" s="269"/>
      <c r="AS79" s="269"/>
      <c r="AT79" s="269"/>
      <c r="AU79" s="269"/>
      <c r="AV79" s="269"/>
      <c r="AW79" s="269"/>
      <c r="AX79" s="269"/>
      <c r="AY79" s="269"/>
    </row>
    <row r="80" spans="1:51" ht="18.75" customHeight="1">
      <c r="B80" s="269"/>
      <c r="C80" s="269"/>
      <c r="D80" s="269"/>
      <c r="E80" s="269"/>
      <c r="F80" s="269"/>
      <c r="G80" s="269"/>
      <c r="H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69"/>
      <c r="AP80" s="269"/>
      <c r="AQ80" s="269"/>
      <c r="AR80" s="269"/>
      <c r="AS80" s="269"/>
      <c r="AT80" s="269"/>
      <c r="AU80" s="269"/>
      <c r="AV80" s="269"/>
      <c r="AW80" s="269"/>
      <c r="AX80" s="269"/>
      <c r="AY80" s="269"/>
    </row>
    <row r="81" spans="1:51" ht="18.75" customHeight="1">
      <c r="A81" s="67"/>
      <c r="B81" s="269"/>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c r="AH81" s="269"/>
      <c r="AI81" s="269"/>
      <c r="AJ81" s="269"/>
      <c r="AK81" s="269"/>
      <c r="AL81" s="269"/>
      <c r="AM81" s="269"/>
      <c r="AN81" s="269"/>
      <c r="AO81" s="269"/>
      <c r="AP81" s="269"/>
      <c r="AQ81" s="269"/>
      <c r="AR81" s="269"/>
      <c r="AS81" s="269"/>
      <c r="AT81" s="269"/>
      <c r="AU81" s="269"/>
      <c r="AV81" s="269"/>
      <c r="AW81" s="269"/>
      <c r="AX81" s="269"/>
      <c r="AY81" s="269"/>
    </row>
  </sheetData>
  <conditionalFormatting sqref="P66:GR74 A1:GR65 A75:GR1007 A66:K74">
    <cfRule type="cellIs" dxfId="235" priority="7" stopIfTrue="1" operator="equal">
      <formula>0</formula>
    </cfRule>
  </conditionalFormatting>
  <conditionalFormatting sqref="L66:O68 L74:M74 O74 L72:O73 L71:M71 O71 L70:O70 L69:M69 O69">
    <cfRule type="cellIs" dxfId="234" priority="6" stopIfTrue="1" operator="equal">
      <formula>0</formula>
    </cfRule>
  </conditionalFormatting>
  <conditionalFormatting sqref="N74">
    <cfRule type="cellIs" dxfId="233" priority="3" stopIfTrue="1" operator="equal">
      <formula>0</formula>
    </cfRule>
  </conditionalFormatting>
  <conditionalFormatting sqref="N71">
    <cfRule type="cellIs" dxfId="232" priority="2" stopIfTrue="1" operator="equal">
      <formula>0</formula>
    </cfRule>
  </conditionalFormatting>
  <conditionalFormatting sqref="N69">
    <cfRule type="cellIs" dxfId="231"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30" max="15" man="1"/>
    <brk id="49" max="15" man="1"/>
  </rowBreaks>
  <colBreaks count="4" manualBreakCount="4">
    <brk id="10" max="78" man="1"/>
    <brk id="21" min="2" max="52" man="1"/>
    <brk id="31" min="2" max="52" man="1"/>
    <brk id="41" min="2" max="51"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tabColor theme="5" tint="0.39997558519241921"/>
  </sheetPr>
  <dimension ref="A1:T62"/>
  <sheetViews>
    <sheetView view="pageBreakPreview" zoomScaleNormal="70" zoomScaleSheetLayoutView="100" workbookViewId="0"/>
  </sheetViews>
  <sheetFormatPr baseColWidth="10" defaultColWidth="11.42578125" defaultRowHeight="15.75" customHeight="1"/>
  <cols>
    <col min="1" max="1" width="21.42578125" style="45" customWidth="1"/>
    <col min="2" max="9" width="12.85546875" style="45" customWidth="1"/>
    <col min="10" max="10" width="4.28515625" style="45" customWidth="1"/>
    <col min="11" max="11" width="21.42578125" style="45" customWidth="1"/>
    <col min="12" max="19" width="12.85546875" style="45" customWidth="1"/>
    <col min="20" max="20" width="4.28515625" style="45" customWidth="1"/>
    <col min="21" max="16384" width="11.42578125" style="45"/>
  </cols>
  <sheetData>
    <row r="1" spans="1:20" ht="15.75" customHeight="1">
      <c r="A1" s="397" t="s">
        <v>609</v>
      </c>
      <c r="K1" s="397" t="s">
        <v>609</v>
      </c>
      <c r="L1" s="298"/>
      <c r="M1" s="298"/>
      <c r="N1" s="298"/>
      <c r="O1" s="298"/>
      <c r="P1" s="298"/>
      <c r="Q1" s="298"/>
      <c r="R1" s="298"/>
      <c r="S1" s="298"/>
    </row>
    <row r="2" spans="1:20" ht="15.75" customHeight="1">
      <c r="A2" s="397"/>
      <c r="B2" s="298"/>
      <c r="C2" s="298"/>
      <c r="D2" s="298"/>
      <c r="E2" s="298"/>
      <c r="F2" s="298"/>
      <c r="G2" s="298"/>
      <c r="K2" s="397"/>
      <c r="L2" s="298"/>
      <c r="M2" s="298"/>
      <c r="N2" s="298"/>
      <c r="O2" s="298"/>
      <c r="P2" s="298"/>
      <c r="Q2" s="298"/>
      <c r="R2" s="298"/>
      <c r="S2" s="298"/>
    </row>
    <row r="3" spans="1:20" ht="15.75" customHeight="1">
      <c r="A3" s="398"/>
      <c r="B3" s="16" t="s">
        <v>355</v>
      </c>
      <c r="C3" s="391"/>
      <c r="D3" s="391"/>
      <c r="E3" s="401"/>
      <c r="F3" s="391"/>
      <c r="G3" s="391"/>
      <c r="H3" s="391"/>
      <c r="I3" s="401"/>
      <c r="K3" s="388"/>
      <c r="L3" s="16" t="s">
        <v>496</v>
      </c>
      <c r="M3" s="391"/>
      <c r="N3" s="391"/>
      <c r="O3" s="401"/>
      <c r="P3" s="391"/>
      <c r="Q3" s="391"/>
      <c r="R3" s="391"/>
      <c r="S3" s="401"/>
      <c r="T3" s="48"/>
    </row>
    <row r="4" spans="1:20" ht="15.75" customHeight="1">
      <c r="A4" s="389"/>
      <c r="B4" s="277">
        <v>2016</v>
      </c>
      <c r="C4" s="277">
        <v>2017</v>
      </c>
      <c r="D4" s="649">
        <v>2018</v>
      </c>
      <c r="E4" s="606" t="s">
        <v>608</v>
      </c>
      <c r="F4" s="277">
        <v>2016</v>
      </c>
      <c r="G4" s="277">
        <v>2017</v>
      </c>
      <c r="H4" s="277">
        <v>2018</v>
      </c>
      <c r="I4" s="396" t="s">
        <v>608</v>
      </c>
      <c r="K4" s="399"/>
      <c r="L4" s="277">
        <v>2016</v>
      </c>
      <c r="M4" s="277">
        <v>2017</v>
      </c>
      <c r="N4" s="663">
        <v>2018</v>
      </c>
      <c r="O4" s="551" t="s">
        <v>608</v>
      </c>
      <c r="P4" s="277">
        <v>2016</v>
      </c>
      <c r="Q4" s="277">
        <v>2017</v>
      </c>
      <c r="R4" s="277">
        <v>2018</v>
      </c>
      <c r="S4" s="396" t="s">
        <v>608</v>
      </c>
      <c r="T4" s="48"/>
    </row>
    <row r="5" spans="1:20" ht="15.75" customHeight="1">
      <c r="A5" s="314"/>
      <c r="B5" s="260" t="s">
        <v>354</v>
      </c>
      <c r="C5" s="213"/>
      <c r="D5" s="546"/>
      <c r="E5" s="546"/>
      <c r="F5" s="260" t="s">
        <v>5</v>
      </c>
      <c r="G5" s="213"/>
      <c r="H5" s="213"/>
      <c r="I5" s="213"/>
      <c r="K5" s="400"/>
      <c r="L5" s="288" t="s">
        <v>354</v>
      </c>
      <c r="M5" s="289"/>
      <c r="N5" s="289"/>
      <c r="O5" s="261"/>
      <c r="P5" s="260" t="s">
        <v>5</v>
      </c>
      <c r="Q5" s="213"/>
      <c r="R5" s="213"/>
      <c r="S5" s="213"/>
    </row>
    <row r="6" spans="1:20" ht="15.75" customHeight="1">
      <c r="A6" s="592" t="s">
        <v>3</v>
      </c>
      <c r="B6" s="768">
        <v>0</v>
      </c>
      <c r="C6" s="768">
        <v>0</v>
      </c>
      <c r="D6" s="1024">
        <v>0</v>
      </c>
      <c r="E6" s="1140">
        <v>0</v>
      </c>
      <c r="F6" s="634">
        <v>0</v>
      </c>
      <c r="G6" s="634">
        <v>0</v>
      </c>
      <c r="H6" s="1024">
        <v>0</v>
      </c>
      <c r="I6" s="1024">
        <v>0</v>
      </c>
      <c r="K6" s="592" t="s">
        <v>3</v>
      </c>
      <c r="L6" s="1041">
        <v>149.54</v>
      </c>
      <c r="M6" s="1041">
        <v>148.36600000000001</v>
      </c>
      <c r="N6" s="1041">
        <v>145.589</v>
      </c>
      <c r="O6" s="1142">
        <v>113.97799999999999</v>
      </c>
      <c r="P6" s="1024">
        <v>22.990343563733862</v>
      </c>
      <c r="Q6" s="1024">
        <v>22.695406492312543</v>
      </c>
      <c r="R6" s="1024">
        <v>22.626416783355893</v>
      </c>
      <c r="S6" s="1024">
        <v>18.678242857470607</v>
      </c>
    </row>
    <row r="7" spans="1:20" ht="15.75" customHeight="1">
      <c r="A7" s="591" t="s">
        <v>31</v>
      </c>
      <c r="B7" s="768">
        <v>31.40297</v>
      </c>
      <c r="C7" s="768">
        <v>31.143044</v>
      </c>
      <c r="D7" s="1024">
        <v>22.489359</v>
      </c>
      <c r="E7" s="955">
        <v>22.418455000000002</v>
      </c>
      <c r="F7" s="634">
        <v>38.51827771232216</v>
      </c>
      <c r="G7" s="634">
        <v>36.733222749187021</v>
      </c>
      <c r="H7" s="1024">
        <v>30.474964962683178</v>
      </c>
      <c r="I7" s="1024">
        <v>29.911869408847338</v>
      </c>
      <c r="K7" s="591" t="s">
        <v>31</v>
      </c>
      <c r="L7" s="1024">
        <v>84.634</v>
      </c>
      <c r="M7" s="1024">
        <v>76.323999999999998</v>
      </c>
      <c r="N7" s="1024">
        <v>76.004999999999995</v>
      </c>
      <c r="O7" s="955">
        <v>75.070999999999998</v>
      </c>
      <c r="P7" s="1024">
        <v>13.011667361060933</v>
      </c>
      <c r="Q7" s="1024">
        <v>11.675209988267273</v>
      </c>
      <c r="R7" s="1024">
        <v>11.812161685422419</v>
      </c>
      <c r="S7" s="1024">
        <v>12.30232474296071</v>
      </c>
    </row>
    <row r="8" spans="1:20" ht="15.75" customHeight="1">
      <c r="A8" s="591" t="s">
        <v>4</v>
      </c>
      <c r="B8" s="768">
        <v>4.0055675200000005</v>
      </c>
      <c r="C8" s="768">
        <v>3.81898369</v>
      </c>
      <c r="D8" s="1024">
        <v>2.7884500000000001</v>
      </c>
      <c r="E8" s="955">
        <v>2.5037590000000001</v>
      </c>
      <c r="F8" s="634">
        <v>4.9131519130457271</v>
      </c>
      <c r="G8" s="634">
        <v>4.5044915506744356</v>
      </c>
      <c r="H8" s="1024">
        <v>3.778583286886652</v>
      </c>
      <c r="I8" s="1024">
        <v>3.3406455636316683</v>
      </c>
      <c r="K8" s="591" t="s">
        <v>4</v>
      </c>
      <c r="L8" s="1024">
        <v>112.205</v>
      </c>
      <c r="M8" s="1024">
        <v>92.863</v>
      </c>
      <c r="N8" s="1024">
        <v>82.566999999999993</v>
      </c>
      <c r="O8" s="955">
        <v>57.122999999999998</v>
      </c>
      <c r="P8" s="1024">
        <v>17.250444694187227</v>
      </c>
      <c r="Q8" s="1024">
        <v>14.205165153037887</v>
      </c>
      <c r="R8" s="1024">
        <v>12.831981499641772</v>
      </c>
      <c r="S8" s="1024">
        <v>9.3610807940768694</v>
      </c>
    </row>
    <row r="9" spans="1:20" ht="15.75" customHeight="1">
      <c r="A9" s="591" t="s">
        <v>18</v>
      </c>
      <c r="B9" s="768">
        <v>9.3255809935393401</v>
      </c>
      <c r="C9" s="768">
        <v>10.99327087258861</v>
      </c>
      <c r="D9" s="1024">
        <v>10.448077578669261</v>
      </c>
      <c r="E9" s="955">
        <v>9.82792287875046</v>
      </c>
      <c r="F9" s="634">
        <v>11.438577896864579</v>
      </c>
      <c r="G9" s="634">
        <v>12.966563824170398</v>
      </c>
      <c r="H9" s="1024">
        <v>14.158020161327913</v>
      </c>
      <c r="I9" s="1024">
        <v>13.112926190025437</v>
      </c>
      <c r="K9" s="591" t="s">
        <v>18</v>
      </c>
      <c r="L9" s="1024">
        <v>81.269000000000005</v>
      </c>
      <c r="M9" s="1024">
        <v>86.748000000000005</v>
      </c>
      <c r="N9" s="1024">
        <v>82.495999999999995</v>
      </c>
      <c r="O9" s="955">
        <v>91.034000000000006</v>
      </c>
      <c r="P9" s="1024">
        <v>12.494330821727214</v>
      </c>
      <c r="Q9" s="1024">
        <v>13.269759394976804</v>
      </c>
      <c r="R9" s="1024">
        <v>12.820947179798804</v>
      </c>
      <c r="S9" s="1024">
        <v>14.918275108240007</v>
      </c>
    </row>
    <row r="10" spans="1:20" ht="15.75" customHeight="1">
      <c r="A10" s="591" t="s">
        <v>86</v>
      </c>
      <c r="B10" s="768">
        <v>0.46659026018628114</v>
      </c>
      <c r="C10" s="768">
        <v>0.37481311434676889</v>
      </c>
      <c r="D10" s="1024">
        <v>0.38855712926692076</v>
      </c>
      <c r="E10" s="955">
        <v>0.43220148380028434</v>
      </c>
      <c r="F10" s="634">
        <v>0.57231061965539665</v>
      </c>
      <c r="G10" s="634">
        <v>0.44209209666904647</v>
      </c>
      <c r="H10" s="1024">
        <v>0.52652745240138532</v>
      </c>
      <c r="I10" s="1024">
        <v>0.57666571321458826</v>
      </c>
      <c r="K10" s="591" t="s">
        <v>86</v>
      </c>
      <c r="L10" s="1024">
        <v>5.8460000000000001</v>
      </c>
      <c r="M10" s="1024">
        <v>5.5709999999999997</v>
      </c>
      <c r="N10" s="1024">
        <v>5.1870000000000003</v>
      </c>
      <c r="O10" s="955">
        <v>5.0670000000000002</v>
      </c>
      <c r="P10" s="1024">
        <v>0.8987665405482691</v>
      </c>
      <c r="Q10" s="1024">
        <v>0.85219059332106528</v>
      </c>
      <c r="R10" s="1024">
        <v>0.80612700035900398</v>
      </c>
      <c r="S10" s="1024">
        <v>0.83035898646057638</v>
      </c>
    </row>
    <row r="11" spans="1:20" ht="15">
      <c r="A11" s="591" t="s">
        <v>348</v>
      </c>
      <c r="B11" s="768">
        <v>35.296677382539094</v>
      </c>
      <c r="C11" s="768">
        <v>37.41142625700919</v>
      </c>
      <c r="D11" s="1024">
        <v>36.616192674624081</v>
      </c>
      <c r="E11" s="955">
        <v>38.677599040968744</v>
      </c>
      <c r="F11" s="634">
        <v>43.294224136853337</v>
      </c>
      <c r="G11" s="634">
        <v>44.126780094569519</v>
      </c>
      <c r="H11" s="1024">
        <v>49.61800773539278</v>
      </c>
      <c r="I11" s="1024">
        <v>51.605665580487859</v>
      </c>
      <c r="K11" s="591" t="s">
        <v>348</v>
      </c>
      <c r="L11" s="1024">
        <v>189.67099999999999</v>
      </c>
      <c r="M11" s="1024">
        <v>216.32499999999999</v>
      </c>
      <c r="N11" s="1024">
        <v>224.75800000000001</v>
      </c>
      <c r="O11" s="955">
        <v>242.548</v>
      </c>
      <c r="P11" s="1024">
        <v>29.160100669232079</v>
      </c>
      <c r="Q11" s="1024">
        <v>33.091030353649153</v>
      </c>
      <c r="R11" s="1024">
        <v>34.930305060090419</v>
      </c>
      <c r="S11" s="1024">
        <v>39.747762275121346</v>
      </c>
    </row>
    <row r="12" spans="1:20" ht="15">
      <c r="A12" s="591" t="s">
        <v>275</v>
      </c>
      <c r="B12" s="768">
        <v>3.23485515</v>
      </c>
      <c r="C12" s="768">
        <v>4.6244284097859323</v>
      </c>
      <c r="D12" s="1043">
        <v>4.6012340120740811</v>
      </c>
      <c r="E12" s="955">
        <v>4.9947335167634774</v>
      </c>
      <c r="F12" s="634">
        <v>3.9678109754216102</v>
      </c>
      <c r="G12" s="634">
        <v>5.4545136584701028</v>
      </c>
      <c r="H12" s="1024">
        <v>6.2350574466379305</v>
      </c>
      <c r="I12" s="1024">
        <v>6.66423340437251</v>
      </c>
      <c r="K12" s="591" t="s">
        <v>275</v>
      </c>
      <c r="L12" s="1024">
        <v>79.924000000000007</v>
      </c>
      <c r="M12" s="1024">
        <v>105.693</v>
      </c>
      <c r="N12" s="1024">
        <v>109.95099999999999</v>
      </c>
      <c r="O12" s="955">
        <v>125.89400000000001</v>
      </c>
      <c r="P12" s="1024">
        <v>12.287549946421462</v>
      </c>
      <c r="Q12" s="1024">
        <v>16.167758100858613</v>
      </c>
      <c r="R12" s="1024">
        <v>17.087809874006716</v>
      </c>
      <c r="S12" s="1024">
        <v>20.630987614262441</v>
      </c>
    </row>
    <row r="13" spans="1:20" ht="15.75" customHeight="1">
      <c r="A13" s="591" t="s">
        <v>351</v>
      </c>
      <c r="B13" s="768">
        <v>12.139748385423998</v>
      </c>
      <c r="C13" s="768">
        <v>12.159817576561</v>
      </c>
      <c r="D13" s="1024">
        <v>10.673516031295</v>
      </c>
      <c r="E13" s="955">
        <v>11.925279308492001</v>
      </c>
      <c r="F13" s="634">
        <v>14.890381376904035</v>
      </c>
      <c r="G13" s="634">
        <v>14.342505749575885</v>
      </c>
      <c r="H13" s="1024">
        <v>14.463508145445687</v>
      </c>
      <c r="I13" s="1024">
        <v>15.911328293570721</v>
      </c>
      <c r="K13" s="591" t="s">
        <v>351</v>
      </c>
      <c r="L13" s="1022">
        <v>20.545000000000002</v>
      </c>
      <c r="M13" s="1022">
        <v>20.151</v>
      </c>
      <c r="N13" s="1022">
        <v>17.975000000000001</v>
      </c>
      <c r="O13" s="1143">
        <v>20.058</v>
      </c>
      <c r="P13" s="1024">
        <v>3.1585970878488183</v>
      </c>
      <c r="Q13" s="1024">
        <v>3.082479383595905</v>
      </c>
      <c r="R13" s="1024">
        <v>2.7935478757380174</v>
      </c>
      <c r="S13" s="1024">
        <v>3.2870220150831337</v>
      </c>
    </row>
    <row r="14" spans="1:20" ht="15.75" customHeight="1">
      <c r="A14" s="591" t="s">
        <v>533</v>
      </c>
      <c r="B14" s="768">
        <v>8.3014443471150994</v>
      </c>
      <c r="C14" s="768">
        <v>8.5238813906622539</v>
      </c>
      <c r="D14" s="1024">
        <v>8.5009484522550007</v>
      </c>
      <c r="E14" s="955">
        <v>9.1995734177132675</v>
      </c>
      <c r="F14" s="634">
        <v>10.182391626510686</v>
      </c>
      <c r="G14" s="634">
        <v>10.0539187438083</v>
      </c>
      <c r="H14" s="1024">
        <v>11.519497120040056</v>
      </c>
      <c r="I14" s="1024">
        <v>12.274549637240506</v>
      </c>
      <c r="K14" s="591" t="s">
        <v>276</v>
      </c>
      <c r="L14" s="1024">
        <v>44.999000000000002</v>
      </c>
      <c r="M14" s="1024">
        <v>44.960999999999999</v>
      </c>
      <c r="N14" s="1024">
        <v>44.707000000000001</v>
      </c>
      <c r="O14" s="955">
        <v>44.176000000000002</v>
      </c>
      <c r="P14" s="1024">
        <v>6.9181655077200759</v>
      </c>
      <c r="Q14" s="1024">
        <v>6.877641584331073</v>
      </c>
      <c r="R14" s="1024">
        <v>6.9480470030942723</v>
      </c>
      <c r="S14" s="1024">
        <v>7.2393800248435793</v>
      </c>
    </row>
    <row r="15" spans="1:20" ht="15.75" customHeight="1">
      <c r="A15" s="591" t="s">
        <v>277</v>
      </c>
      <c r="B15" s="768">
        <v>10.764712450000001</v>
      </c>
      <c r="C15" s="768">
        <v>11.246575720000001</v>
      </c>
      <c r="D15" s="1024">
        <v>11.754948000000001</v>
      </c>
      <c r="E15" s="955">
        <v>12.063688000000001</v>
      </c>
      <c r="F15" s="634">
        <v>13.203788802218131</v>
      </c>
      <c r="G15" s="634">
        <v>13.265336910815734</v>
      </c>
      <c r="H15" s="1024">
        <v>15.928939034596882</v>
      </c>
      <c r="I15" s="1024">
        <v>16.096000373133595</v>
      </c>
      <c r="K15" s="591" t="s">
        <v>277</v>
      </c>
      <c r="L15" s="1024">
        <v>38.097999999999999</v>
      </c>
      <c r="M15" s="1024">
        <v>39.401000000000003</v>
      </c>
      <c r="N15" s="1024">
        <v>45.783999999999999</v>
      </c>
      <c r="O15" s="955">
        <v>46.392000000000003</v>
      </c>
      <c r="P15" s="1024">
        <v>5.8572028159096741</v>
      </c>
      <c r="Q15" s="1024">
        <v>6.0271336505911499</v>
      </c>
      <c r="R15" s="1024">
        <v>7.1154267562052507</v>
      </c>
      <c r="S15" s="1024">
        <v>7.6025289322832164</v>
      </c>
    </row>
    <row r="16" spans="1:20" ht="15.75" customHeight="1">
      <c r="A16" s="591" t="s">
        <v>691</v>
      </c>
      <c r="B16" s="768">
        <v>0.42462069499999999</v>
      </c>
      <c r="C16" s="768">
        <v>0.421935475</v>
      </c>
      <c r="D16" s="1024">
        <v>0.67239550000000003</v>
      </c>
      <c r="E16" s="955">
        <v>0.65714399999999995</v>
      </c>
      <c r="F16" s="634">
        <v>0.52083155995783981</v>
      </c>
      <c r="G16" s="634">
        <v>0.49767292461710011</v>
      </c>
      <c r="H16" s="1024">
        <v>0.91115221663569135</v>
      </c>
      <c r="I16" s="1024">
        <v>0.8767957252543751</v>
      </c>
      <c r="K16" s="591" t="s">
        <v>352</v>
      </c>
      <c r="L16" s="1024">
        <v>5.93</v>
      </c>
      <c r="M16" s="1024">
        <v>5.9560000000000004</v>
      </c>
      <c r="N16" s="1024">
        <v>6.1630000000000003</v>
      </c>
      <c r="O16" s="955">
        <v>5.8330000000000002</v>
      </c>
      <c r="P16" s="1024">
        <v>0.91168073647814496</v>
      </c>
      <c r="Q16" s="1024">
        <v>0.91108367866097018</v>
      </c>
      <c r="R16" s="1024">
        <v>0.957810044960968</v>
      </c>
      <c r="S16" s="1024">
        <v>0.9558878958011725</v>
      </c>
    </row>
    <row r="17" spans="1:20" ht="15.75" customHeight="1">
      <c r="A17" s="591" t="s">
        <v>349</v>
      </c>
      <c r="B17" s="768">
        <v>1.0300648749999999</v>
      </c>
      <c r="C17" s="768">
        <v>1.0401437950000001</v>
      </c>
      <c r="D17" s="1024">
        <v>1.0655403400000001</v>
      </c>
      <c r="E17" s="955">
        <v>1.0884217</v>
      </c>
      <c r="F17" s="634">
        <v>1.2634577212587983</v>
      </c>
      <c r="G17" s="634">
        <v>1.2268496847295891</v>
      </c>
      <c r="H17" s="1024">
        <v>1.4438964013080817</v>
      </c>
      <c r="I17" s="1024">
        <v>1.4522288780451469</v>
      </c>
      <c r="K17" s="591" t="s">
        <v>349</v>
      </c>
      <c r="L17" s="1024">
        <v>27.282</v>
      </c>
      <c r="M17" s="1024">
        <v>27.53</v>
      </c>
      <c r="N17" s="1024">
        <v>26.844999999999999</v>
      </c>
      <c r="O17" s="955">
        <v>25.396999999999998</v>
      </c>
      <c r="P17" s="1024">
        <v>4.1943463495104139</v>
      </c>
      <c r="Q17" s="1024">
        <v>4.2112380244352767</v>
      </c>
      <c r="R17" s="1024">
        <v>4.1720607913316865</v>
      </c>
      <c r="S17" s="1024">
        <v>4.1619552356698746</v>
      </c>
    </row>
    <row r="18" spans="1:20" ht="15.75" customHeight="1">
      <c r="A18" s="590" t="s">
        <v>0</v>
      </c>
      <c r="B18" s="769">
        <v>81.527451031264718</v>
      </c>
      <c r="C18" s="769">
        <v>84.781681728944562</v>
      </c>
      <c r="D18" s="1030">
        <v>73.796176722560276</v>
      </c>
      <c r="E18" s="1141">
        <v>74.948358103519496</v>
      </c>
      <c r="F18" s="635">
        <v>100</v>
      </c>
      <c r="G18" s="635">
        <v>100</v>
      </c>
      <c r="H18" s="1030">
        <v>100</v>
      </c>
      <c r="I18" s="1030">
        <v>100</v>
      </c>
      <c r="K18" s="590" t="s">
        <v>0</v>
      </c>
      <c r="L18" s="1030">
        <v>650.447</v>
      </c>
      <c r="M18" s="1030">
        <v>653.72699999999998</v>
      </c>
      <c r="N18" s="1030">
        <v>643.447</v>
      </c>
      <c r="O18" s="1141">
        <v>610.21800000000007</v>
      </c>
      <c r="P18" s="1030">
        <v>100</v>
      </c>
      <c r="Q18" s="1030">
        <v>100</v>
      </c>
      <c r="R18" s="1030">
        <v>100</v>
      </c>
      <c r="S18" s="1030">
        <v>100</v>
      </c>
    </row>
    <row r="19" spans="1:20">
      <c r="A19" s="61" t="s">
        <v>128</v>
      </c>
      <c r="B19" s="50"/>
      <c r="C19" s="50"/>
      <c r="D19" s="812"/>
      <c r="E19" s="604"/>
      <c r="F19" s="52"/>
      <c r="G19" s="52"/>
      <c r="H19" s="52"/>
      <c r="K19" s="553" t="s">
        <v>128</v>
      </c>
      <c r="L19" s="316"/>
      <c r="M19" s="301"/>
      <c r="N19" s="300"/>
      <c r="O19" s="300"/>
      <c r="P19" s="298"/>
      <c r="Q19" s="298"/>
    </row>
    <row r="20" spans="1:20" ht="15.75" customHeight="1">
      <c r="A20" s="67" t="s">
        <v>356</v>
      </c>
      <c r="B20" s="50"/>
      <c r="C20" s="50"/>
      <c r="D20" s="50"/>
      <c r="E20" s="50"/>
      <c r="F20" s="52"/>
      <c r="G20" s="52"/>
      <c r="H20" s="52"/>
      <c r="K20" s="67" t="s">
        <v>613</v>
      </c>
      <c r="L20" s="316"/>
      <c r="M20" s="301"/>
      <c r="N20" s="298"/>
      <c r="O20" s="298"/>
      <c r="P20" s="298"/>
      <c r="Q20" s="298"/>
    </row>
    <row r="21" spans="1:20" ht="15.75" customHeight="1">
      <c r="A21" s="643" t="s">
        <v>532</v>
      </c>
      <c r="B21" s="48"/>
      <c r="C21" s="48"/>
      <c r="D21" s="48"/>
      <c r="E21" s="48"/>
      <c r="F21" s="48"/>
      <c r="G21" s="48"/>
      <c r="H21" s="48"/>
      <c r="K21" s="643" t="s">
        <v>532</v>
      </c>
      <c r="L21" s="316"/>
      <c r="M21" s="301"/>
      <c r="N21" s="298"/>
      <c r="O21" s="298"/>
      <c r="P21" s="298"/>
      <c r="Q21" s="298"/>
    </row>
    <row r="22" spans="1:20" ht="15.75" customHeight="1">
      <c r="A22" s="67" t="s">
        <v>614</v>
      </c>
      <c r="B22" s="267"/>
      <c r="C22" s="267"/>
      <c r="D22" s="267"/>
      <c r="E22" s="267"/>
      <c r="F22" s="262"/>
      <c r="G22" s="262"/>
      <c r="H22" s="262"/>
      <c r="K22" s="67" t="s">
        <v>488</v>
      </c>
      <c r="L22" s="316"/>
      <c r="M22" s="301"/>
      <c r="N22" s="298"/>
      <c r="O22" s="298"/>
      <c r="P22" s="298"/>
      <c r="Q22" s="298"/>
    </row>
    <row r="23" spans="1:20" s="963" customFormat="1" ht="15.75" customHeight="1">
      <c r="A23" s="853" t="s">
        <v>615</v>
      </c>
      <c r="B23" s="1005"/>
      <c r="C23" s="1005"/>
      <c r="D23" s="1005"/>
      <c r="E23" s="1005"/>
      <c r="F23" s="1030"/>
      <c r="G23" s="1030"/>
      <c r="H23" s="1030"/>
      <c r="K23" s="67" t="s">
        <v>353</v>
      </c>
      <c r="L23" s="316"/>
      <c r="M23" s="301"/>
      <c r="N23" s="298"/>
      <c r="O23" s="298"/>
      <c r="P23" s="298"/>
      <c r="Q23" s="298"/>
    </row>
    <row r="24" spans="1:20" ht="15.75" customHeight="1">
      <c r="A24" s="67" t="s">
        <v>534</v>
      </c>
      <c r="B24" s="312"/>
      <c r="C24" s="313"/>
      <c r="D24" s="312"/>
      <c r="E24" s="313"/>
      <c r="F24" s="28"/>
      <c r="G24" s="313"/>
      <c r="H24" s="312"/>
      <c r="I24" s="313"/>
      <c r="L24" s="316"/>
      <c r="M24" s="301"/>
      <c r="N24" s="298"/>
      <c r="O24" s="298"/>
      <c r="P24" s="298"/>
      <c r="Q24" s="298"/>
    </row>
    <row r="25" spans="1:20" ht="15.75" customHeight="1">
      <c r="A25" s="67" t="s">
        <v>535</v>
      </c>
      <c r="B25" s="315"/>
      <c r="C25" s="299"/>
      <c r="D25" s="300"/>
      <c r="E25" s="300"/>
      <c r="F25" s="298"/>
      <c r="G25" s="298"/>
      <c r="H25" s="298"/>
      <c r="I25" s="298"/>
    </row>
    <row r="26" spans="1:20" ht="15.75" customHeight="1">
      <c r="A26" s="67"/>
      <c r="B26" s="315"/>
      <c r="C26" s="299"/>
      <c r="D26" s="300"/>
      <c r="E26" s="300"/>
      <c r="F26" s="298"/>
      <c r="G26" s="298"/>
      <c r="H26" s="298"/>
      <c r="I26" s="298"/>
    </row>
    <row r="27" spans="1:20" ht="15.75" customHeight="1">
      <c r="B27" s="315"/>
      <c r="C27" s="299"/>
      <c r="D27" s="300"/>
      <c r="E27" s="300"/>
      <c r="F27" s="298"/>
      <c r="G27" s="298"/>
      <c r="H27" s="298"/>
      <c r="I27" s="298"/>
    </row>
    <row r="28" spans="1:20" ht="15.75" customHeight="1">
      <c r="B28" s="315"/>
      <c r="C28" s="299"/>
      <c r="D28" s="300"/>
      <c r="E28" s="300"/>
      <c r="F28" s="298"/>
      <c r="G28" s="298"/>
      <c r="H28" s="298"/>
      <c r="I28" s="298"/>
    </row>
    <row r="29" spans="1:20" ht="15.75" customHeight="1">
      <c r="B29" s="380"/>
      <c r="C29" s="380"/>
      <c r="D29" s="380"/>
      <c r="E29" s="787"/>
      <c r="F29" s="636"/>
      <c r="G29" s="787"/>
      <c r="H29" s="787"/>
      <c r="I29" s="787"/>
      <c r="J29" s="380"/>
      <c r="K29" s="380"/>
      <c r="L29" s="636"/>
      <c r="M29" s="636"/>
      <c r="N29" s="636"/>
      <c r="O29" s="636"/>
      <c r="P29" s="636"/>
      <c r="Q29" s="787"/>
      <c r="R29" s="787"/>
      <c r="S29" s="787"/>
      <c r="T29" s="624"/>
    </row>
    <row r="30" spans="1:20" ht="15.75" customHeight="1">
      <c r="D30" s="1045"/>
      <c r="E30" s="963"/>
      <c r="F30" s="298"/>
      <c r="G30" s="298"/>
      <c r="H30" s="298"/>
      <c r="I30" s="298"/>
    </row>
    <row r="31" spans="1:20" ht="15.75" customHeight="1">
      <c r="A31" s="380"/>
      <c r="B31" s="298"/>
      <c r="C31" s="298"/>
      <c r="D31" s="298"/>
      <c r="E31" s="298"/>
      <c r="F31" s="298"/>
      <c r="G31" s="298"/>
      <c r="H31" s="298"/>
      <c r="I31" s="298"/>
      <c r="M31" s="377"/>
    </row>
    <row r="33" spans="2:9" ht="15.75" customHeight="1">
      <c r="B33" s="631"/>
      <c r="C33" s="631"/>
      <c r="D33" s="1042"/>
      <c r="E33" s="377"/>
      <c r="F33" s="634"/>
      <c r="G33" s="634"/>
      <c r="H33" s="634"/>
      <c r="I33" s="633"/>
    </row>
    <row r="34" spans="2:9" ht="15.75" customHeight="1">
      <c r="B34" s="631"/>
      <c r="C34" s="631"/>
      <c r="D34" s="631"/>
      <c r="F34" s="634"/>
      <c r="G34" s="634"/>
      <c r="H34" s="634"/>
      <c r="I34" s="633"/>
    </row>
    <row r="35" spans="2:9" ht="15.75" customHeight="1">
      <c r="B35" s="631"/>
      <c r="C35" s="631"/>
      <c r="D35" s="1024"/>
      <c r="F35" s="634"/>
      <c r="G35" s="634"/>
      <c r="H35" s="634"/>
      <c r="I35" s="633"/>
    </row>
    <row r="36" spans="2:9" ht="15.75" customHeight="1">
      <c r="B36" s="631"/>
      <c r="C36" s="631"/>
      <c r="D36" s="1024"/>
      <c r="F36" s="634"/>
      <c r="G36" s="634"/>
      <c r="H36" s="634"/>
      <c r="I36" s="633"/>
    </row>
    <row r="37" spans="2:9" ht="15.75" customHeight="1">
      <c r="B37" s="631"/>
      <c r="C37" s="631"/>
      <c r="D37" s="1024"/>
      <c r="F37" s="634"/>
      <c r="G37" s="634"/>
      <c r="H37" s="634"/>
      <c r="I37" s="633"/>
    </row>
    <row r="38" spans="2:9" ht="15.75" customHeight="1">
      <c r="B38" s="631"/>
      <c r="C38" s="631"/>
      <c r="D38" s="1024"/>
      <c r="F38" s="634"/>
      <c r="G38" s="634"/>
      <c r="H38" s="634"/>
      <c r="I38" s="633"/>
    </row>
    <row r="39" spans="2:9" ht="15.75" customHeight="1">
      <c r="B39" s="631"/>
      <c r="C39" s="631"/>
      <c r="D39" s="1024"/>
      <c r="F39" s="634"/>
      <c r="G39" s="634"/>
      <c r="H39" s="634"/>
      <c r="I39" s="633"/>
    </row>
    <row r="40" spans="2:9" ht="15.75" customHeight="1">
      <c r="B40" s="631"/>
      <c r="C40" s="631"/>
      <c r="D40" s="1043"/>
      <c r="F40" s="634"/>
      <c r="G40" s="634"/>
      <c r="H40" s="634"/>
      <c r="I40" s="633"/>
    </row>
    <row r="41" spans="2:9" ht="15.75" customHeight="1">
      <c r="B41" s="631"/>
      <c r="C41" s="631"/>
      <c r="D41" s="1024"/>
      <c r="F41" s="634"/>
      <c r="G41" s="634"/>
      <c r="H41" s="634"/>
      <c r="I41" s="633"/>
    </row>
    <row r="42" spans="2:9" ht="15.75" customHeight="1">
      <c r="B42" s="631"/>
      <c r="C42" s="631"/>
      <c r="D42" s="1024"/>
      <c r="F42" s="634"/>
      <c r="G42" s="634"/>
      <c r="H42" s="634"/>
      <c r="I42" s="633"/>
    </row>
    <row r="43" spans="2:9" ht="15.75" customHeight="1">
      <c r="B43" s="631"/>
      <c r="C43" s="631"/>
      <c r="D43" s="1024"/>
      <c r="F43" s="634"/>
      <c r="G43" s="634"/>
      <c r="H43" s="634"/>
      <c r="I43" s="633"/>
    </row>
    <row r="44" spans="2:9" ht="15.75" customHeight="1">
      <c r="B44" s="631"/>
      <c r="C44" s="631"/>
      <c r="D44" s="1024"/>
      <c r="F44" s="634"/>
      <c r="G44" s="634"/>
      <c r="H44" s="634"/>
      <c r="I44" s="633"/>
    </row>
    <row r="45" spans="2:9" ht="15.75" customHeight="1">
      <c r="B45" s="632"/>
      <c r="C45" s="632"/>
      <c r="D45" s="1024"/>
      <c r="F45" s="635"/>
      <c r="G45" s="635"/>
      <c r="H45" s="635"/>
      <c r="I45" s="633"/>
    </row>
    <row r="46" spans="2:9" ht="15.75" customHeight="1">
      <c r="F46" s="633"/>
      <c r="G46" s="633"/>
      <c r="H46" s="633"/>
      <c r="I46" s="633"/>
    </row>
    <row r="47" spans="2:9" ht="15.75" customHeight="1">
      <c r="F47" s="633"/>
      <c r="G47" s="633"/>
      <c r="H47" s="633"/>
      <c r="I47" s="633"/>
    </row>
    <row r="48" spans="2:9" ht="15.75" customHeight="1">
      <c r="C48" s="633"/>
      <c r="D48" s="633"/>
      <c r="F48" s="633"/>
      <c r="G48" s="633"/>
      <c r="H48" s="633"/>
      <c r="I48" s="633"/>
    </row>
    <row r="49" spans="2:8" ht="15.75" customHeight="1">
      <c r="B49" s="633"/>
      <c r="C49" s="633"/>
      <c r="D49" s="633"/>
      <c r="F49" s="633"/>
      <c r="G49" s="633"/>
      <c r="H49" s="633"/>
    </row>
    <row r="50" spans="2:8" ht="15.75" customHeight="1">
      <c r="B50" s="633"/>
      <c r="C50" s="633"/>
      <c r="D50" s="633"/>
      <c r="F50" s="633"/>
      <c r="G50" s="633"/>
      <c r="H50" s="633"/>
    </row>
    <row r="51" spans="2:8" ht="15.75" customHeight="1">
      <c r="B51" s="633"/>
      <c r="C51" s="633"/>
      <c r="D51" s="633"/>
      <c r="F51" s="633"/>
      <c r="G51" s="633"/>
      <c r="H51" s="633"/>
    </row>
    <row r="52" spans="2:8" ht="15.75" customHeight="1">
      <c r="B52" s="633"/>
      <c r="C52" s="633"/>
      <c r="D52" s="633"/>
      <c r="F52" s="633"/>
      <c r="G52" s="633"/>
      <c r="H52" s="633"/>
    </row>
    <row r="53" spans="2:8" ht="15.75" customHeight="1">
      <c r="B53" s="633"/>
      <c r="C53" s="633"/>
      <c r="D53" s="633"/>
      <c r="F53" s="633"/>
      <c r="G53" s="633"/>
      <c r="H53" s="633"/>
    </row>
    <row r="54" spans="2:8" ht="15.75" customHeight="1">
      <c r="B54" s="633"/>
      <c r="C54" s="633"/>
      <c r="D54" s="633"/>
      <c r="F54" s="633"/>
      <c r="G54" s="633"/>
      <c r="H54" s="633"/>
    </row>
    <row r="55" spans="2:8" ht="15.75" customHeight="1">
      <c r="B55" s="633"/>
      <c r="C55" s="633"/>
      <c r="D55" s="633"/>
      <c r="F55" s="633"/>
      <c r="G55" s="633"/>
      <c r="H55" s="633"/>
    </row>
    <row r="56" spans="2:8" ht="15.75" customHeight="1">
      <c r="B56" s="633"/>
      <c r="C56" s="633"/>
      <c r="D56" s="633"/>
      <c r="F56" s="633"/>
      <c r="G56" s="633"/>
      <c r="H56" s="633"/>
    </row>
    <row r="57" spans="2:8" ht="15.75" customHeight="1">
      <c r="B57" s="633"/>
      <c r="C57" s="633"/>
      <c r="D57" s="633"/>
      <c r="F57" s="633"/>
      <c r="G57" s="633"/>
      <c r="H57" s="633"/>
    </row>
    <row r="58" spans="2:8" ht="15.75" customHeight="1">
      <c r="B58" s="633"/>
      <c r="C58" s="633"/>
      <c r="D58" s="633"/>
      <c r="F58" s="633"/>
      <c r="G58" s="633"/>
      <c r="H58" s="633"/>
    </row>
    <row r="59" spans="2:8" ht="15.75" customHeight="1">
      <c r="B59" s="633"/>
      <c r="C59" s="633"/>
      <c r="D59" s="633"/>
      <c r="F59" s="633"/>
      <c r="G59" s="633"/>
      <c r="H59" s="633"/>
    </row>
    <row r="60" spans="2:8" ht="15.75" customHeight="1">
      <c r="B60" s="633"/>
      <c r="C60" s="633"/>
      <c r="D60" s="633"/>
      <c r="F60" s="633"/>
      <c r="G60" s="633"/>
      <c r="H60" s="633"/>
    </row>
    <row r="61" spans="2:8" ht="15.75" customHeight="1">
      <c r="B61" s="633"/>
      <c r="C61" s="633"/>
      <c r="D61" s="633"/>
    </row>
    <row r="62" spans="2:8" ht="15.75" customHeight="1">
      <c r="B62" s="633"/>
      <c r="C62" s="633"/>
      <c r="D62" s="633"/>
    </row>
  </sheetData>
  <conditionalFormatting sqref="GS1:GW2 GS21:GW31 GS3:GT20 T6:GR18 B21:J21 L21:GR25 A22:J25 A6:D18 P18:Q18 F6:H18 I18 A26:GR1001 K22:K23 J6:O18 P6:S17">
    <cfRule type="cellIs" dxfId="230" priority="76" stopIfTrue="1" operator="equal">
      <formula>0</formula>
    </cfRule>
  </conditionalFormatting>
  <conditionalFormatting sqref="A1:GR5 A19:GR20">
    <cfRule type="cellIs" dxfId="229" priority="77" stopIfTrue="1" operator="equal">
      <formula>0</formula>
    </cfRule>
  </conditionalFormatting>
  <conditionalFormatting sqref="R18:S18">
    <cfRule type="cellIs" dxfId="228" priority="57" stopIfTrue="1" operator="equal">
      <formula>0</formula>
    </cfRule>
  </conditionalFormatting>
  <conditionalFormatting sqref="Q18">
    <cfRule type="cellIs" dxfId="227" priority="52" stopIfTrue="1" operator="equal">
      <formula>0</formula>
    </cfRule>
  </conditionalFormatting>
  <conditionalFormatting sqref="L6:O6">
    <cfRule type="cellIs" dxfId="226" priority="48" stopIfTrue="1" operator="equal">
      <formula>0</formula>
    </cfRule>
  </conditionalFormatting>
  <conditionalFormatting sqref="L7:O7">
    <cfRule type="cellIs" dxfId="225" priority="47" stopIfTrue="1" operator="equal">
      <formula>0</formula>
    </cfRule>
  </conditionalFormatting>
  <conditionalFormatting sqref="L8:O18">
    <cfRule type="cellIs" dxfId="224" priority="46" stopIfTrue="1" operator="equal">
      <formula>0</formula>
    </cfRule>
  </conditionalFormatting>
  <conditionalFormatting sqref="P18:S18">
    <cfRule type="cellIs" dxfId="223" priority="32" stopIfTrue="1" operator="equal">
      <formula>0</formula>
    </cfRule>
  </conditionalFormatting>
  <conditionalFormatting sqref="L6:O6">
    <cfRule type="cellIs" dxfId="222" priority="42" stopIfTrue="1" operator="equal">
      <formula>0</formula>
    </cfRule>
  </conditionalFormatting>
  <conditionalFormatting sqref="L7:O7">
    <cfRule type="cellIs" dxfId="221" priority="41" stopIfTrue="1" operator="equal">
      <formula>0</formula>
    </cfRule>
  </conditionalFormatting>
  <conditionalFormatting sqref="L8:O18">
    <cfRule type="cellIs" dxfId="220" priority="40" stopIfTrue="1" operator="equal">
      <formula>0</formula>
    </cfRule>
  </conditionalFormatting>
  <conditionalFormatting sqref="L6:O6">
    <cfRule type="cellIs" dxfId="219" priority="39" stopIfTrue="1" operator="equal">
      <formula>0</formula>
    </cfRule>
  </conditionalFormatting>
  <conditionalFormatting sqref="L7:O7">
    <cfRule type="cellIs" dxfId="218" priority="38" stopIfTrue="1" operator="equal">
      <formula>0</formula>
    </cfRule>
  </conditionalFormatting>
  <conditionalFormatting sqref="L8:O18">
    <cfRule type="cellIs" dxfId="217" priority="37" stopIfTrue="1" operator="equal">
      <formula>0</formula>
    </cfRule>
  </conditionalFormatting>
  <conditionalFormatting sqref="Q18">
    <cfRule type="cellIs" dxfId="216" priority="33" stopIfTrue="1" operator="equal">
      <formula>0</formula>
    </cfRule>
  </conditionalFormatting>
  <conditionalFormatting sqref="L6:O6">
    <cfRule type="cellIs" dxfId="215" priority="28" stopIfTrue="1" operator="equal">
      <formula>0</formula>
    </cfRule>
  </conditionalFormatting>
  <conditionalFormatting sqref="L7:O7">
    <cfRule type="cellIs" dxfId="214" priority="27" stopIfTrue="1" operator="equal">
      <formula>0</formula>
    </cfRule>
  </conditionalFormatting>
  <conditionalFormatting sqref="L8:O18">
    <cfRule type="cellIs" dxfId="213" priority="26" stopIfTrue="1" operator="equal">
      <formula>0</formula>
    </cfRule>
  </conditionalFormatting>
  <conditionalFormatting sqref="L6:O6">
    <cfRule type="cellIs" dxfId="212" priority="25" stopIfTrue="1" operator="equal">
      <formula>0</formula>
    </cfRule>
  </conditionalFormatting>
  <conditionalFormatting sqref="L7:O7">
    <cfRule type="cellIs" dxfId="211" priority="24" stopIfTrue="1" operator="equal">
      <formula>0</formula>
    </cfRule>
  </conditionalFormatting>
  <conditionalFormatting sqref="L8:O18">
    <cfRule type="cellIs" dxfId="210" priority="23" stopIfTrue="1" operator="equal">
      <formula>0</formula>
    </cfRule>
  </conditionalFormatting>
  <conditionalFormatting sqref="L6:O6">
    <cfRule type="cellIs" dxfId="209" priority="19" stopIfTrue="1" operator="equal">
      <formula>0</formula>
    </cfRule>
  </conditionalFormatting>
  <conditionalFormatting sqref="L7:O7">
    <cfRule type="cellIs" dxfId="208" priority="18" stopIfTrue="1" operator="equal">
      <formula>0</formula>
    </cfRule>
  </conditionalFormatting>
  <conditionalFormatting sqref="L8:O18">
    <cfRule type="cellIs" dxfId="207" priority="17" stopIfTrue="1" operator="equal">
      <formula>0</formula>
    </cfRule>
  </conditionalFormatting>
  <conditionalFormatting sqref="Q18">
    <cfRule type="cellIs" dxfId="206" priority="10" stopIfTrue="1" operator="equal">
      <formula>0</formula>
    </cfRule>
  </conditionalFormatting>
  <conditionalFormatting sqref="P18:S18">
    <cfRule type="cellIs" dxfId="205" priority="9" stopIfTrue="1" operator="equal">
      <formula>0</formula>
    </cfRule>
  </conditionalFormatting>
  <conditionalFormatting sqref="P18:S18">
    <cfRule type="cellIs" dxfId="204" priority="8" stopIfTrue="1" operator="equal">
      <formula>0</formula>
    </cfRule>
  </conditionalFormatting>
  <conditionalFormatting sqref="A21">
    <cfRule type="cellIs" dxfId="203" priority="6" stopIfTrue="1" operator="equal">
      <formula>0</formula>
    </cfRule>
  </conditionalFormatting>
  <conditionalFormatting sqref="K21">
    <cfRule type="cellIs" dxfId="202" priority="5" stopIfTrue="1" operator="equal">
      <formula>0</formula>
    </cfRule>
  </conditionalFormatting>
  <conditionalFormatting sqref="E7">
    <cfRule type="cellIs" dxfId="201" priority="4" stopIfTrue="1" operator="equal">
      <formula>0</formula>
    </cfRule>
  </conditionalFormatting>
  <conditionalFormatting sqref="E8:E17">
    <cfRule type="cellIs" dxfId="200" priority="3" stopIfTrue="1" operator="equal">
      <formula>0</formula>
    </cfRule>
  </conditionalFormatting>
  <conditionalFormatting sqref="E18">
    <cfRule type="cellIs" dxfId="199" priority="2" stopIfTrue="1" operator="equal">
      <formula>0</formula>
    </cfRule>
  </conditionalFormatting>
  <conditionalFormatting sqref="I6:I17">
    <cfRule type="cellIs" dxfId="198" priority="1" stopIfTrue="1" operator="equal">
      <formula>0</formula>
    </cfRule>
  </conditionalFormatting>
  <pageMargins left="0.78740157480314965" right="0.78740157480314965" top="0.78740157480314965" bottom="0.78740157480314965" header="0.51181102362204722" footer="0.51181102362204722"/>
  <pageSetup paperSize="9" fitToWidth="0" fitToHeight="0" orientation="landscape" r:id="rId1"/>
  <headerFooter alignWithMargins="0">
    <oddFooter>&amp;L&amp;"Arial,Standard"&amp;10Stand: 04.02.2021&amp;C&amp;"Arial,Standard"&amp;10Bayerisches Landesamt für Statistik - Energiebilanz 2018&amp;R&amp;"Arial,Standard"&amp;10&amp;P von &amp;N</oddFooter>
  </headerFooter>
  <colBreaks count="1" manualBreakCount="1">
    <brk id="10" max="23"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4" tint="0.39997558519241921"/>
  </sheetPr>
  <dimension ref="A1:L45"/>
  <sheetViews>
    <sheetView view="pageBreakPreview" zoomScaleNormal="100" zoomScaleSheetLayoutView="100" workbookViewId="0"/>
  </sheetViews>
  <sheetFormatPr baseColWidth="10" defaultColWidth="11.42578125" defaultRowHeight="15.75" customHeight="1"/>
  <cols>
    <col min="1" max="1" width="30" style="13" customWidth="1"/>
    <col min="2" max="6" width="18.5703125" style="13" customWidth="1"/>
    <col min="7" max="7" width="5.7109375" style="13" customWidth="1"/>
    <col min="8" max="12" width="11.42578125" style="13"/>
    <col min="13" max="13" width="13.7109375" style="13" customWidth="1"/>
    <col min="14" max="16384" width="11.42578125" style="13"/>
  </cols>
  <sheetData>
    <row r="1" spans="1:12" ht="15.75" customHeight="1">
      <c r="A1" s="390" t="s">
        <v>601</v>
      </c>
      <c r="B1" s="428"/>
      <c r="C1" s="35"/>
      <c r="D1" s="35"/>
      <c r="E1" s="35"/>
      <c r="F1" s="35"/>
    </row>
    <row r="2" spans="1:12" ht="15.75" customHeight="1">
      <c r="A2" s="408"/>
      <c r="B2" s="408"/>
      <c r="C2" s="408"/>
      <c r="D2" s="408"/>
      <c r="E2" s="408"/>
      <c r="F2" s="408"/>
    </row>
    <row r="3" spans="1:12" ht="15.75" customHeight="1">
      <c r="A3" s="429"/>
      <c r="B3" s="302">
        <v>2017</v>
      </c>
      <c r="C3" s="303"/>
      <c r="D3" s="304">
        <v>2018</v>
      </c>
      <c r="E3" s="303"/>
      <c r="F3" s="305" t="s">
        <v>56</v>
      </c>
    </row>
    <row r="4" spans="1:12" ht="15.75" customHeight="1">
      <c r="A4" s="430"/>
      <c r="B4" s="215" t="s">
        <v>311</v>
      </c>
      <c r="C4" s="215" t="s">
        <v>16</v>
      </c>
      <c r="D4" s="215" t="s">
        <v>311</v>
      </c>
      <c r="E4" s="215" t="s">
        <v>16</v>
      </c>
      <c r="F4" s="395" t="s">
        <v>5</v>
      </c>
    </row>
    <row r="5" spans="1:12" ht="15.75" customHeight="1">
      <c r="A5" s="589" t="s">
        <v>55</v>
      </c>
      <c r="B5" s="999">
        <v>12.948380911375136</v>
      </c>
      <c r="C5" s="999">
        <v>455.54993722400002</v>
      </c>
      <c r="D5" s="999">
        <v>9.6859260126147362</v>
      </c>
      <c r="E5" s="999">
        <v>340.77024897581168</v>
      </c>
      <c r="F5" s="651">
        <v>-25.195852061274593</v>
      </c>
      <c r="K5" s="644"/>
      <c r="L5" s="644"/>
    </row>
    <row r="6" spans="1:12" ht="15.75" customHeight="1">
      <c r="A6" s="34" t="s">
        <v>233</v>
      </c>
      <c r="B6" s="996">
        <v>12.948380911375136</v>
      </c>
      <c r="C6" s="996">
        <v>455.54993722400002</v>
      </c>
      <c r="D6" s="1023">
        <v>9.6859260126147362</v>
      </c>
      <c r="E6" s="1023">
        <v>340.77024897581168</v>
      </c>
      <c r="F6" s="652">
        <v>-25.195852061274593</v>
      </c>
      <c r="K6" s="242"/>
      <c r="L6" s="644"/>
    </row>
    <row r="7" spans="1:12" ht="15.75" customHeight="1">
      <c r="A7" s="34" t="s">
        <v>234</v>
      </c>
      <c r="B7" s="996">
        <v>0</v>
      </c>
      <c r="C7" s="997">
        <v>0</v>
      </c>
      <c r="D7" s="1023">
        <v>0</v>
      </c>
      <c r="E7" s="997">
        <v>0</v>
      </c>
      <c r="F7" s="653" t="s">
        <v>32</v>
      </c>
      <c r="K7" s="644"/>
      <c r="L7" s="644"/>
    </row>
    <row r="8" spans="1:12" ht="15.75" customHeight="1">
      <c r="A8" s="34" t="s">
        <v>92</v>
      </c>
      <c r="B8" s="1163" t="s">
        <v>32</v>
      </c>
      <c r="C8" s="1163" t="s">
        <v>32</v>
      </c>
      <c r="D8" s="1059">
        <v>11370.505861993732</v>
      </c>
      <c r="E8" s="1059">
        <v>400037.13723666349</v>
      </c>
      <c r="F8" s="1163" t="s">
        <v>32</v>
      </c>
      <c r="K8" s="644"/>
      <c r="L8" s="644"/>
    </row>
    <row r="9" spans="1:12" ht="15.75" customHeight="1">
      <c r="A9" s="34" t="s">
        <v>314</v>
      </c>
      <c r="B9" s="1163" t="s">
        <v>32</v>
      </c>
      <c r="C9" s="1163" t="s">
        <v>32</v>
      </c>
      <c r="D9" s="1059">
        <v>73.933839290292809</v>
      </c>
      <c r="E9" s="1059">
        <v>2601.1403339110816</v>
      </c>
      <c r="F9" s="654" t="s">
        <v>53</v>
      </c>
      <c r="K9" s="644"/>
      <c r="L9" s="644"/>
    </row>
    <row r="10" spans="1:12" ht="15.75" customHeight="1">
      <c r="A10" s="588" t="s">
        <v>0</v>
      </c>
      <c r="B10" s="1005">
        <v>11586.635416152247</v>
      </c>
      <c r="C10" s="1005">
        <v>407641.00721106835</v>
      </c>
      <c r="D10" s="1005">
        <v>11454.12562729664</v>
      </c>
      <c r="E10" s="1005">
        <v>402979.04781955038</v>
      </c>
      <c r="F10" s="653">
        <v>-1.1436433796033896</v>
      </c>
      <c r="K10" s="644"/>
      <c r="L10" s="644"/>
    </row>
    <row r="11" spans="1:12" ht="15.75" customHeight="1">
      <c r="A11" s="34" t="s">
        <v>90</v>
      </c>
      <c r="B11" s="997">
        <v>0</v>
      </c>
      <c r="C11" s="997">
        <v>0</v>
      </c>
      <c r="D11" s="997">
        <v>0</v>
      </c>
      <c r="E11" s="997">
        <v>0</v>
      </c>
      <c r="F11" s="653" t="s">
        <v>32</v>
      </c>
      <c r="K11" s="644"/>
      <c r="L11" s="644"/>
    </row>
    <row r="12" spans="1:12" ht="15.75" customHeight="1">
      <c r="A12" s="34" t="s">
        <v>315</v>
      </c>
      <c r="B12" s="996">
        <v>0</v>
      </c>
      <c r="C12" s="996">
        <v>0</v>
      </c>
      <c r="D12" s="1023">
        <v>0</v>
      </c>
      <c r="E12" s="1023">
        <v>0</v>
      </c>
      <c r="F12" s="654" t="s">
        <v>53</v>
      </c>
      <c r="K12" s="644"/>
      <c r="L12" s="644"/>
    </row>
    <row r="13" spans="1:12" ht="15.75" customHeight="1">
      <c r="A13" s="34" t="s">
        <v>345</v>
      </c>
      <c r="B13" s="996">
        <v>1.4532224175732302</v>
      </c>
      <c r="C13" s="996">
        <v>51.127271095061388</v>
      </c>
      <c r="D13" s="1023">
        <v>2.5194200457307954</v>
      </c>
      <c r="E13" s="1023">
        <v>88.638236048900851</v>
      </c>
      <c r="F13" s="652">
        <v>73.367821419795689</v>
      </c>
      <c r="K13" s="644"/>
      <c r="L13" s="644"/>
    </row>
    <row r="14" spans="1:12" ht="15.75" customHeight="1">
      <c r="A14" s="34" t="s">
        <v>51</v>
      </c>
      <c r="B14" s="996">
        <v>11585.182193734674</v>
      </c>
      <c r="C14" s="996">
        <v>407589.8799399733</v>
      </c>
      <c r="D14" s="1023">
        <v>11451.606207250908</v>
      </c>
      <c r="E14" s="1023">
        <v>402890.40958350146</v>
      </c>
      <c r="F14" s="652">
        <v>-1.1529899508702073</v>
      </c>
      <c r="K14" s="644"/>
      <c r="L14" s="644"/>
    </row>
    <row r="15" spans="1:12" ht="15.75" customHeight="1">
      <c r="A15" s="34" t="s">
        <v>346</v>
      </c>
      <c r="B15" s="996">
        <v>4591.8797507248019</v>
      </c>
      <c r="C15" s="996">
        <v>161551.51338999998</v>
      </c>
      <c r="D15" s="1023">
        <v>4238.9639872662165</v>
      </c>
      <c r="E15" s="1023">
        <v>149135.23100000003</v>
      </c>
      <c r="F15" s="652">
        <v>-7.6856490722101256</v>
      </c>
      <c r="K15" s="644"/>
      <c r="L15" s="644"/>
    </row>
    <row r="16" spans="1:12" ht="15.75" customHeight="1">
      <c r="A16" s="34" t="s">
        <v>235</v>
      </c>
      <c r="B16" s="996">
        <v>2804.4358440517508</v>
      </c>
      <c r="C16" s="996">
        <v>98665.66186542873</v>
      </c>
      <c r="D16" s="1023">
        <v>2691.8777088354441</v>
      </c>
      <c r="E16" s="1023">
        <v>94705.641552248606</v>
      </c>
      <c r="F16" s="652">
        <v>-4.0135749746261666</v>
      </c>
      <c r="K16" s="644"/>
      <c r="L16" s="644"/>
    </row>
    <row r="17" spans="1:12" ht="15.75" customHeight="1">
      <c r="A17" s="34" t="s">
        <v>347</v>
      </c>
      <c r="B17" s="996">
        <v>2075.3041372858029</v>
      </c>
      <c r="C17" s="996">
        <v>73013.350157989116</v>
      </c>
      <c r="D17" s="1023">
        <v>2093.4512510948152</v>
      </c>
      <c r="E17" s="1023">
        <v>73651.801916017794</v>
      </c>
      <c r="F17" s="652">
        <v>0.87443153429774156</v>
      </c>
      <c r="K17" s="644"/>
      <c r="L17" s="644"/>
    </row>
    <row r="18" spans="1:12" ht="15.75" customHeight="1">
      <c r="A18" s="34" t="s">
        <v>313</v>
      </c>
      <c r="B18" s="996">
        <v>2117.8448515190162</v>
      </c>
      <c r="C18" s="996">
        <v>74510.017566142036</v>
      </c>
      <c r="D18" s="1023">
        <v>2427.3132600544322</v>
      </c>
      <c r="E18" s="1023">
        <v>85397.735115235017</v>
      </c>
      <c r="F18" s="652">
        <v>14.612421127706796</v>
      </c>
      <c r="K18" s="644"/>
      <c r="L18" s="644"/>
    </row>
    <row r="19" spans="1:12" ht="15.75" customHeight="1">
      <c r="A19" s="61" t="s">
        <v>128</v>
      </c>
      <c r="C19" s="431"/>
      <c r="D19" s="31"/>
      <c r="E19" s="31"/>
      <c r="F19" s="432"/>
    </row>
    <row r="20" spans="1:12" ht="15.75" customHeight="1">
      <c r="A20" s="67" t="s">
        <v>674</v>
      </c>
      <c r="B20" s="431"/>
      <c r="C20" s="431"/>
      <c r="D20" s="31"/>
      <c r="E20" s="31"/>
      <c r="F20" s="432"/>
    </row>
    <row r="21" spans="1:12" ht="15.75" customHeight="1">
      <c r="A21" s="67" t="s">
        <v>316</v>
      </c>
      <c r="B21" s="431"/>
      <c r="C21" s="431"/>
      <c r="D21" s="31"/>
      <c r="E21" s="31"/>
      <c r="F21" s="432"/>
    </row>
    <row r="22" spans="1:12" ht="15.75" customHeight="1">
      <c r="A22" s="67" t="s">
        <v>332</v>
      </c>
      <c r="B22" s="69"/>
      <c r="C22" s="69"/>
      <c r="D22" s="69"/>
      <c r="E22" s="69"/>
      <c r="F22" s="69"/>
    </row>
    <row r="23" spans="1:12" ht="15.75" customHeight="1">
      <c r="A23" s="67" t="s">
        <v>466</v>
      </c>
      <c r="B23" s="69"/>
      <c r="C23" s="69"/>
      <c r="D23" s="69"/>
      <c r="E23" s="69"/>
      <c r="F23" s="69"/>
      <c r="I23" s="242"/>
    </row>
    <row r="24" spans="1:12" ht="15.75" customHeight="1">
      <c r="A24" s="67" t="s">
        <v>465</v>
      </c>
      <c r="I24" s="242"/>
    </row>
    <row r="27" spans="1:12" ht="15.75" customHeight="1">
      <c r="B27" s="242"/>
      <c r="C27" s="242"/>
      <c r="D27" s="242"/>
      <c r="E27" s="242"/>
    </row>
    <row r="28" spans="1:12" ht="15.75" customHeight="1">
      <c r="D28" s="998"/>
      <c r="E28" s="998">
        <v>0</v>
      </c>
    </row>
    <row r="44" spans="1:1" ht="15.75" customHeight="1">
      <c r="A44" s="242"/>
    </row>
    <row r="45" spans="1:1" ht="15.75" customHeight="1">
      <c r="A45" s="242"/>
    </row>
  </sheetData>
  <conditionalFormatting sqref="A19:GR999 A5:A18 D5:GR7 A1:GR4 E12:GR12 D13:GR18 D9:GR11 D8:E8 G8:GR8">
    <cfRule type="cellIs" dxfId="197" priority="15" stopIfTrue="1" operator="equal">
      <formula>0</formula>
    </cfRule>
  </conditionalFormatting>
  <conditionalFormatting sqref="B5:C7 B10:C18">
    <cfRule type="cellIs" dxfId="196" priority="7" stopIfTrue="1" operator="equal">
      <formula>0</formula>
    </cfRule>
  </conditionalFormatting>
  <conditionalFormatting sqref="D12">
    <cfRule type="cellIs" dxfId="195" priority="6" stopIfTrue="1" operator="equal">
      <formula>0</formula>
    </cfRule>
  </conditionalFormatting>
  <conditionalFormatting sqref="B8">
    <cfRule type="cellIs" dxfId="194" priority="5" stopIfTrue="1" operator="equal">
      <formula>0</formula>
    </cfRule>
  </conditionalFormatting>
  <conditionalFormatting sqref="C8">
    <cfRule type="cellIs" dxfId="193" priority="4" stopIfTrue="1" operator="equal">
      <formula>0</formula>
    </cfRule>
  </conditionalFormatting>
  <conditionalFormatting sqref="C9">
    <cfRule type="cellIs" dxfId="192" priority="3" stopIfTrue="1" operator="equal">
      <formula>0</formula>
    </cfRule>
  </conditionalFormatting>
  <conditionalFormatting sqref="B9">
    <cfRule type="cellIs" dxfId="191" priority="2" stopIfTrue="1" operator="equal">
      <formula>0</formula>
    </cfRule>
  </conditionalFormatting>
  <conditionalFormatting sqref="F8">
    <cfRule type="cellIs" dxfId="190"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tabColor theme="9" tint="-0.249977111117893"/>
  </sheetPr>
  <dimension ref="A1:G52"/>
  <sheetViews>
    <sheetView view="pageBreakPreview" zoomScaleNormal="100" zoomScaleSheetLayoutView="100" workbookViewId="0"/>
  </sheetViews>
  <sheetFormatPr baseColWidth="10" defaultColWidth="11.42578125" defaultRowHeight="15.75" customHeight="1"/>
  <cols>
    <col min="1" max="1" width="44.28515625" style="330" customWidth="1"/>
    <col min="2" max="4" width="21.42578125" style="330" customWidth="1"/>
    <col min="5" max="5" width="20" style="330" customWidth="1"/>
    <col min="6" max="6" width="11.42578125" style="330"/>
    <col min="7" max="7" width="14.5703125" style="330" bestFit="1" customWidth="1"/>
    <col min="8" max="16384" width="11.42578125" style="330"/>
  </cols>
  <sheetData>
    <row r="1" spans="1:7" ht="15.75" customHeight="1">
      <c r="A1" s="885" t="s">
        <v>564</v>
      </c>
      <c r="B1" s="886"/>
      <c r="C1" s="886"/>
      <c r="D1" s="886"/>
      <c r="E1" s="887"/>
    </row>
    <row r="2" spans="1:7">
      <c r="A2" s="885"/>
      <c r="B2" s="888"/>
      <c r="C2" s="888"/>
      <c r="D2" s="888"/>
      <c r="E2" s="887"/>
    </row>
    <row r="3" spans="1:7" s="333" customFormat="1" ht="15.75" customHeight="1">
      <c r="A3" s="864" t="s">
        <v>6</v>
      </c>
      <c r="B3" s="865" t="s">
        <v>398</v>
      </c>
      <c r="C3" s="880" t="s">
        <v>302</v>
      </c>
      <c r="D3" s="866" t="s">
        <v>124</v>
      </c>
      <c r="E3" s="889"/>
    </row>
    <row r="4" spans="1:7" ht="18">
      <c r="A4" s="868" t="s">
        <v>298</v>
      </c>
      <c r="B4" s="1150" t="s">
        <v>108</v>
      </c>
      <c r="C4" s="870">
        <v>27368.091844813935</v>
      </c>
      <c r="D4" s="823">
        <v>0.93380960300306859</v>
      </c>
      <c r="E4" s="889"/>
    </row>
    <row r="5" spans="1:7" ht="15">
      <c r="A5" s="871" t="s">
        <v>123</v>
      </c>
      <c r="B5" s="1151" t="s">
        <v>108</v>
      </c>
      <c r="C5" s="822">
        <v>28739</v>
      </c>
      <c r="D5" s="823">
        <v>0.98099999999999998</v>
      </c>
      <c r="E5" s="889"/>
      <c r="G5" s="905"/>
    </row>
    <row r="6" spans="1:7" ht="15">
      <c r="A6" s="871" t="s">
        <v>122</v>
      </c>
      <c r="B6" s="1151" t="s">
        <v>108</v>
      </c>
      <c r="C6" s="822">
        <v>31404</v>
      </c>
      <c r="D6" s="823">
        <v>1.071</v>
      </c>
      <c r="E6" s="889"/>
      <c r="G6" s="905"/>
    </row>
    <row r="7" spans="1:7" ht="15">
      <c r="A7" s="871" t="s">
        <v>121</v>
      </c>
      <c r="B7" s="1151"/>
      <c r="C7" s="822"/>
      <c r="D7" s="823"/>
      <c r="E7" s="889"/>
      <c r="G7" s="905"/>
    </row>
    <row r="8" spans="1:7" s="1147" customFormat="1" ht="15">
      <c r="A8" s="872" t="s">
        <v>684</v>
      </c>
      <c r="B8" s="883" t="s">
        <v>108</v>
      </c>
      <c r="C8" s="820">
        <v>39565</v>
      </c>
      <c r="D8" s="819">
        <v>1.35</v>
      </c>
      <c r="E8" s="1146"/>
      <c r="G8" s="1148"/>
    </row>
    <row r="9" spans="1:7" s="1147" customFormat="1" ht="15">
      <c r="A9" s="1149" t="s">
        <v>685</v>
      </c>
      <c r="B9" s="883" t="s">
        <v>108</v>
      </c>
      <c r="C9" s="820">
        <v>37681</v>
      </c>
      <c r="D9" s="819">
        <v>1.286</v>
      </c>
      <c r="E9" s="1146"/>
      <c r="G9" s="1148"/>
    </row>
    <row r="10" spans="1:7" s="1147" customFormat="1" ht="15">
      <c r="A10" s="1149" t="s">
        <v>686</v>
      </c>
      <c r="B10" s="883" t="s">
        <v>108</v>
      </c>
      <c r="C10" s="820">
        <v>37681</v>
      </c>
      <c r="D10" s="819">
        <v>1.286</v>
      </c>
      <c r="E10" s="1146"/>
      <c r="G10" s="1148"/>
    </row>
    <row r="11" spans="1:7" s="1147" customFormat="1" ht="15">
      <c r="A11" s="1149" t="s">
        <v>120</v>
      </c>
      <c r="B11" s="1152" t="s">
        <v>108</v>
      </c>
      <c r="C11" s="821">
        <v>38520</v>
      </c>
      <c r="D11" s="879">
        <v>1.3140000000000001</v>
      </c>
      <c r="E11" s="1146"/>
      <c r="G11" s="1148"/>
    </row>
    <row r="12" spans="1:7" ht="15.6" customHeight="1">
      <c r="A12" s="868" t="s">
        <v>299</v>
      </c>
      <c r="B12" s="869" t="s">
        <v>108</v>
      </c>
      <c r="C12" s="822">
        <v>9050.0666957775284</v>
      </c>
      <c r="D12" s="823">
        <v>0.30879168472012858</v>
      </c>
      <c r="E12" s="889"/>
    </row>
    <row r="13" spans="1:7" ht="18">
      <c r="A13" s="871" t="s">
        <v>300</v>
      </c>
      <c r="B13" s="869" t="s">
        <v>108</v>
      </c>
      <c r="C13" s="822">
        <v>19610.479797979799</v>
      </c>
      <c r="D13" s="823">
        <v>0.66911695775828439</v>
      </c>
      <c r="E13" s="889"/>
    </row>
    <row r="14" spans="1:7" ht="15.75" customHeight="1">
      <c r="A14" s="871" t="s">
        <v>301</v>
      </c>
      <c r="B14" s="869" t="s">
        <v>108</v>
      </c>
      <c r="C14" s="822">
        <v>21779.254264180883</v>
      </c>
      <c r="D14" s="823">
        <v>0.74311635949846055</v>
      </c>
      <c r="E14" s="889"/>
    </row>
    <row r="15" spans="1:7" ht="15">
      <c r="A15" s="872" t="s">
        <v>119</v>
      </c>
      <c r="B15" s="873" t="s">
        <v>108</v>
      </c>
      <c r="C15" s="874">
        <v>30029.000000000004</v>
      </c>
      <c r="D15" s="823">
        <v>1.0246007915927393</v>
      </c>
      <c r="E15" s="889"/>
    </row>
    <row r="16" spans="1:7" ht="15">
      <c r="A16" s="872" t="s">
        <v>118</v>
      </c>
      <c r="B16" s="883" t="s">
        <v>108</v>
      </c>
      <c r="C16" s="820">
        <v>22014.495244801699</v>
      </c>
      <c r="D16" s="884">
        <v>0.75114287036992289</v>
      </c>
      <c r="E16" s="889"/>
    </row>
    <row r="17" spans="1:5" ht="15">
      <c r="A17" s="872" t="s">
        <v>565</v>
      </c>
      <c r="B17" s="873" t="s">
        <v>108</v>
      </c>
      <c r="C17" s="820">
        <v>21024.355030964402</v>
      </c>
      <c r="D17" s="819">
        <v>0.71735891329890822</v>
      </c>
      <c r="E17" s="889"/>
    </row>
    <row r="18" spans="1:5" ht="15">
      <c r="A18" s="872" t="s">
        <v>566</v>
      </c>
      <c r="B18" s="882" t="s">
        <v>108</v>
      </c>
      <c r="C18" s="821">
        <v>11866</v>
      </c>
      <c r="D18" s="879">
        <v>0.40487238979118328</v>
      </c>
      <c r="E18" s="889"/>
    </row>
    <row r="19" spans="1:5" ht="15">
      <c r="A19" s="868" t="s">
        <v>23</v>
      </c>
      <c r="B19" s="869" t="s">
        <v>108</v>
      </c>
      <c r="C19" s="822">
        <v>42505</v>
      </c>
      <c r="D19" s="823">
        <v>1.4502866111641872</v>
      </c>
      <c r="E19" s="889"/>
    </row>
    <row r="20" spans="1:5" ht="15">
      <c r="A20" s="871" t="s">
        <v>499</v>
      </c>
      <c r="B20" s="869" t="s">
        <v>108</v>
      </c>
      <c r="C20" s="822">
        <v>43542</v>
      </c>
      <c r="D20" s="823">
        <v>1.4856694417906373</v>
      </c>
      <c r="E20" s="889"/>
    </row>
    <row r="21" spans="1:5" ht="15">
      <c r="A21" s="871" t="s">
        <v>65</v>
      </c>
      <c r="B21" s="869" t="s">
        <v>108</v>
      </c>
      <c r="C21" s="822">
        <v>44000</v>
      </c>
      <c r="D21" s="823">
        <v>1.5012965743141804</v>
      </c>
      <c r="E21" s="889"/>
    </row>
    <row r="22" spans="1:5" ht="15">
      <c r="A22" s="871" t="s">
        <v>498</v>
      </c>
      <c r="B22" s="869" t="s">
        <v>108</v>
      </c>
      <c r="C22" s="822">
        <v>42800</v>
      </c>
      <c r="D22" s="823">
        <v>1.4603521222874301</v>
      </c>
      <c r="E22" s="889"/>
    </row>
    <row r="23" spans="1:5" ht="15">
      <c r="A23" s="871" t="s">
        <v>497</v>
      </c>
      <c r="B23" s="869" t="s">
        <v>108</v>
      </c>
      <c r="C23" s="822">
        <v>42648</v>
      </c>
      <c r="D23" s="823">
        <v>1.4551658250307082</v>
      </c>
      <c r="E23" s="889"/>
    </row>
    <row r="24" spans="1:5" ht="15">
      <c r="A24" s="871" t="s">
        <v>117</v>
      </c>
      <c r="B24" s="869" t="s">
        <v>108</v>
      </c>
      <c r="C24" s="822">
        <v>42816</v>
      </c>
      <c r="D24" s="823">
        <v>1.4608980483144534</v>
      </c>
      <c r="E24" s="889"/>
    </row>
    <row r="25" spans="1:5" ht="15">
      <c r="A25" s="871" t="s">
        <v>116</v>
      </c>
      <c r="B25" s="869" t="s">
        <v>108</v>
      </c>
      <c r="C25" s="822">
        <v>40343</v>
      </c>
      <c r="D25" s="823">
        <v>1.3765183567626587</v>
      </c>
      <c r="E25" s="889"/>
    </row>
    <row r="26" spans="1:5" ht="15">
      <c r="A26" s="871" t="s">
        <v>62</v>
      </c>
      <c r="B26" s="869" t="s">
        <v>108</v>
      </c>
      <c r="C26" s="822">
        <v>32000</v>
      </c>
      <c r="D26" s="823">
        <v>1.0918520540466767</v>
      </c>
      <c r="E26" s="889"/>
    </row>
    <row r="27" spans="1:5" ht="15">
      <c r="A27" s="871" t="s">
        <v>63</v>
      </c>
      <c r="B27" s="869" t="s">
        <v>108</v>
      </c>
      <c r="C27" s="822">
        <v>43074</v>
      </c>
      <c r="D27" s="823">
        <v>1.4697011055002047</v>
      </c>
      <c r="E27" s="889"/>
    </row>
    <row r="28" spans="1:5" ht="15">
      <c r="A28" s="871" t="s">
        <v>64</v>
      </c>
      <c r="B28" s="869" t="s">
        <v>108</v>
      </c>
      <c r="C28" s="822">
        <v>45492</v>
      </c>
      <c r="D28" s="823">
        <v>1.5522041763341068</v>
      </c>
      <c r="E28" s="889"/>
    </row>
    <row r="29" spans="1:5" ht="15">
      <c r="A29" s="875" t="s">
        <v>61</v>
      </c>
      <c r="B29" s="876" t="s">
        <v>108</v>
      </c>
      <c r="C29" s="877">
        <v>39501</v>
      </c>
      <c r="D29" s="881">
        <v>1.3477889995905554</v>
      </c>
      <c r="E29" s="889"/>
    </row>
    <row r="30" spans="1:5" ht="15.75" customHeight="1">
      <c r="A30" s="890" t="s">
        <v>106</v>
      </c>
      <c r="B30" s="869"/>
      <c r="C30" s="891"/>
      <c r="D30" s="892"/>
      <c r="E30" s="889"/>
    </row>
    <row r="31" spans="1:5" ht="15.75" customHeight="1">
      <c r="A31" s="893" t="s">
        <v>128</v>
      </c>
      <c r="B31" s="869"/>
      <c r="C31" s="891"/>
      <c r="D31" s="892"/>
      <c r="E31" s="889"/>
    </row>
    <row r="32" spans="1:5" ht="15.75" customHeight="1">
      <c r="A32" s="894" t="s">
        <v>399</v>
      </c>
      <c r="B32" s="869"/>
      <c r="C32" s="891"/>
      <c r="D32" s="892"/>
      <c r="E32" s="889"/>
    </row>
    <row r="33" spans="1:5" ht="15.75" customHeight="1">
      <c r="A33" s="885" t="s">
        <v>564</v>
      </c>
      <c r="B33" s="886"/>
      <c r="C33" s="886"/>
      <c r="D33" s="886"/>
      <c r="E33" s="889"/>
    </row>
    <row r="34" spans="1:5" ht="15.75" customHeight="1">
      <c r="A34" s="885"/>
      <c r="B34" s="888"/>
      <c r="C34" s="888"/>
      <c r="D34" s="888"/>
      <c r="E34" s="889"/>
    </row>
    <row r="35" spans="1:5" ht="15.75" customHeight="1">
      <c r="A35" s="865" t="s">
        <v>6</v>
      </c>
      <c r="B35" s="865" t="s">
        <v>398</v>
      </c>
      <c r="C35" s="866" t="s">
        <v>302</v>
      </c>
      <c r="D35" s="867" t="s">
        <v>124</v>
      </c>
      <c r="E35" s="889"/>
    </row>
    <row r="36" spans="1:5" ht="15.75" customHeight="1">
      <c r="A36" s="871" t="s">
        <v>115</v>
      </c>
      <c r="B36" s="869" t="s">
        <v>110</v>
      </c>
      <c r="C36" s="822">
        <v>15993.567540821376</v>
      </c>
      <c r="D36" s="823">
        <v>0.54570654909312732</v>
      </c>
      <c r="E36" s="889"/>
    </row>
    <row r="37" spans="1:5" ht="15.75" customHeight="1">
      <c r="A37" s="871" t="s">
        <v>536</v>
      </c>
      <c r="B37" s="869" t="s">
        <v>110</v>
      </c>
      <c r="C37" s="822">
        <v>4187</v>
      </c>
      <c r="D37" s="823">
        <v>0.14286201719666985</v>
      </c>
      <c r="E37" s="889"/>
    </row>
    <row r="38" spans="1:5" ht="15.75" customHeight="1">
      <c r="A38" s="871" t="s">
        <v>18</v>
      </c>
      <c r="B38" s="869" t="s">
        <v>110</v>
      </c>
      <c r="C38" s="822">
        <v>35182</v>
      </c>
      <c r="D38" s="823">
        <v>1.2004230926709432</v>
      </c>
      <c r="E38" s="889"/>
    </row>
    <row r="39" spans="1:5" ht="15.75" customHeight="1">
      <c r="A39" s="872" t="s">
        <v>114</v>
      </c>
      <c r="B39" s="873" t="s">
        <v>110</v>
      </c>
      <c r="C39" s="820">
        <v>40300</v>
      </c>
      <c r="D39" s="819">
        <v>1.3750511805650334</v>
      </c>
      <c r="E39" s="889"/>
    </row>
    <row r="40" spans="1:5" ht="15.75" customHeight="1">
      <c r="A40" s="871" t="s">
        <v>113</v>
      </c>
      <c r="B40" s="876" t="s">
        <v>110</v>
      </c>
      <c r="C40" s="822">
        <v>17749.445676274947</v>
      </c>
      <c r="D40" s="878">
        <v>0.60561777249470949</v>
      </c>
      <c r="E40" s="889"/>
    </row>
    <row r="41" spans="1:5" ht="15.75" customHeight="1">
      <c r="A41" s="868" t="s">
        <v>29</v>
      </c>
      <c r="B41" s="869" t="s">
        <v>108</v>
      </c>
      <c r="C41" s="870">
        <v>14315</v>
      </c>
      <c r="D41" s="823">
        <v>0.48843319230244303</v>
      </c>
      <c r="E41" s="889"/>
    </row>
    <row r="42" spans="1:5" ht="15.75" customHeight="1">
      <c r="A42" s="872" t="s">
        <v>112</v>
      </c>
      <c r="B42" s="873" t="s">
        <v>108</v>
      </c>
      <c r="C42" s="820">
        <v>14235</v>
      </c>
      <c r="D42" s="819">
        <v>0.48570356216732635</v>
      </c>
      <c r="E42" s="889"/>
    </row>
    <row r="43" spans="1:5" ht="15.75" customHeight="1">
      <c r="A43" s="871" t="s">
        <v>111</v>
      </c>
      <c r="B43" s="869" t="s">
        <v>110</v>
      </c>
      <c r="C43" s="822">
        <v>35888</v>
      </c>
      <c r="D43" s="823">
        <v>1.2245120786133479</v>
      </c>
      <c r="E43" s="889"/>
    </row>
    <row r="44" spans="1:5" ht="15.75" customHeight="1">
      <c r="A44" s="875" t="s">
        <v>109</v>
      </c>
      <c r="B44" s="876" t="s">
        <v>108</v>
      </c>
      <c r="C44" s="877">
        <v>37100</v>
      </c>
      <c r="D44" s="895">
        <v>1.2658659751603658</v>
      </c>
      <c r="E44" s="889"/>
    </row>
    <row r="45" spans="1:5" ht="15.75" customHeight="1">
      <c r="A45" s="871" t="s">
        <v>35</v>
      </c>
      <c r="B45" s="869" t="s">
        <v>107</v>
      </c>
      <c r="C45" s="822">
        <v>3600</v>
      </c>
      <c r="D45" s="823">
        <v>0.12283335608025113</v>
      </c>
      <c r="E45" s="889"/>
    </row>
    <row r="46" spans="1:5" ht="15.75" customHeight="1">
      <c r="A46" s="871" t="s">
        <v>31</v>
      </c>
      <c r="B46" s="869" t="s">
        <v>107</v>
      </c>
      <c r="C46" s="877">
        <v>10909</v>
      </c>
      <c r="D46" s="878">
        <v>0.37221918929984987</v>
      </c>
      <c r="E46" s="889"/>
    </row>
    <row r="47" spans="1:5" ht="15.75" customHeight="1">
      <c r="A47" s="890" t="s">
        <v>106</v>
      </c>
      <c r="B47" s="896"/>
      <c r="C47" s="897"/>
      <c r="D47" s="898"/>
      <c r="E47" s="889"/>
    </row>
    <row r="48" spans="1:5" ht="15.75" customHeight="1">
      <c r="A48" s="899"/>
      <c r="B48" s="899"/>
      <c r="C48" s="899"/>
      <c r="D48" s="899"/>
      <c r="E48" s="887"/>
    </row>
    <row r="49" spans="1:5" ht="15.75" customHeight="1">
      <c r="A49" s="900" t="s">
        <v>105</v>
      </c>
      <c r="B49" s="899"/>
      <c r="C49" s="899"/>
      <c r="D49" s="899"/>
      <c r="E49" s="887"/>
    </row>
    <row r="50" spans="1:5" ht="15.75" customHeight="1">
      <c r="A50" s="894" t="s">
        <v>567</v>
      </c>
      <c r="B50" s="901"/>
      <c r="C50" s="902">
        <v>3.0336835519338545</v>
      </c>
      <c r="D50" s="903" t="s">
        <v>569</v>
      </c>
      <c r="E50" s="887"/>
    </row>
    <row r="51" spans="1:5" ht="15.75" customHeight="1">
      <c r="A51" s="894" t="s">
        <v>568</v>
      </c>
      <c r="B51" s="899"/>
      <c r="C51" s="904" t="s">
        <v>81</v>
      </c>
      <c r="D51" s="903" t="s">
        <v>492</v>
      </c>
      <c r="E51" s="887"/>
    </row>
    <row r="52" spans="1:5" ht="15.75" customHeight="1">
      <c r="A52" s="332"/>
      <c r="B52" s="332"/>
      <c r="C52" s="332"/>
      <c r="D52" s="332"/>
    </row>
  </sheetData>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32" max="4" man="1"/>
    <brk id="51" max="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4" tint="0.39997558519241921"/>
  </sheetPr>
  <dimension ref="A1:BM88"/>
  <sheetViews>
    <sheetView view="pageBreakPreview" zoomScaleNormal="70" zoomScaleSheetLayoutView="100" workbookViewId="0"/>
  </sheetViews>
  <sheetFormatPr baseColWidth="10" defaultColWidth="11.42578125" defaultRowHeight="15.75" customHeight="1"/>
  <cols>
    <col min="1" max="1" width="7.140625" style="13" customWidth="1"/>
    <col min="2" max="11" width="11.42578125" style="13" customWidth="1"/>
    <col min="12" max="13" width="7.140625" style="13" customWidth="1"/>
    <col min="14" max="20" width="11.42578125" style="13" customWidth="1"/>
    <col min="21" max="21" width="41.42578125" style="13" customWidth="1"/>
    <col min="22" max="22" width="11.42578125" style="28"/>
    <col min="23" max="26" width="9.85546875" style="13" customWidth="1"/>
    <col min="27" max="30" width="11.42578125" style="28"/>
    <col min="31" max="65" width="9.85546875" style="13" customWidth="1"/>
    <col min="66" max="16384" width="11.42578125" style="13"/>
  </cols>
  <sheetData>
    <row r="1" spans="1:65" ht="15.75" customHeight="1">
      <c r="A1" s="390" t="s">
        <v>592</v>
      </c>
      <c r="B1" s="433"/>
      <c r="C1" s="433"/>
      <c r="D1" s="433"/>
      <c r="E1" s="433"/>
      <c r="F1" s="433"/>
      <c r="G1" s="433"/>
      <c r="H1" s="433"/>
      <c r="I1" s="433"/>
      <c r="J1" s="433"/>
      <c r="K1" s="433"/>
      <c r="L1" s="28"/>
      <c r="M1" s="390" t="s">
        <v>592</v>
      </c>
      <c r="N1" s="433"/>
      <c r="O1" s="433"/>
      <c r="P1" s="433"/>
      <c r="Q1" s="433"/>
      <c r="R1" s="433"/>
      <c r="S1" s="433"/>
      <c r="T1" s="433"/>
      <c r="U1" s="433"/>
      <c r="W1" s="433"/>
      <c r="X1" s="433"/>
      <c r="Y1" s="433"/>
      <c r="Z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row>
    <row r="2" spans="1:65" ht="15.75" customHeight="1">
      <c r="A2" s="434"/>
      <c r="B2" s="435"/>
      <c r="C2" s="435"/>
      <c r="D2" s="435"/>
      <c r="E2" s="435"/>
      <c r="F2" s="435"/>
      <c r="G2" s="435"/>
      <c r="H2" s="435"/>
      <c r="I2" s="435"/>
      <c r="J2" s="435"/>
      <c r="K2" s="436"/>
      <c r="L2" s="28"/>
      <c r="M2" s="434"/>
      <c r="N2" s="436"/>
      <c r="O2" s="436"/>
      <c r="P2" s="435"/>
      <c r="Q2" s="433"/>
      <c r="R2" s="433"/>
      <c r="S2" s="433"/>
      <c r="T2" s="433"/>
      <c r="U2" s="433"/>
      <c r="W2" s="433"/>
      <c r="X2" s="433"/>
      <c r="Y2" s="433"/>
      <c r="Z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row>
    <row r="3" spans="1:65" ht="15.75" customHeight="1">
      <c r="A3" s="201"/>
      <c r="B3" s="376"/>
      <c r="C3" s="270" t="s">
        <v>10</v>
      </c>
      <c r="D3" s="437"/>
      <c r="E3" s="438"/>
      <c r="F3" s="439"/>
      <c r="G3" s="439"/>
      <c r="H3" s="438"/>
      <c r="I3" s="440"/>
      <c r="J3" s="440"/>
      <c r="K3" s="441"/>
      <c r="L3" s="28"/>
      <c r="M3" s="319"/>
      <c r="N3" s="442"/>
      <c r="O3" s="213" t="s">
        <v>10</v>
      </c>
      <c r="P3" s="306"/>
      <c r="Q3" s="273"/>
      <c r="R3" s="273"/>
      <c r="S3" s="273"/>
      <c r="T3" s="273"/>
      <c r="U3" s="436"/>
      <c r="W3" s="436"/>
      <c r="X3" s="433"/>
      <c r="Y3" s="433"/>
      <c r="Z3" s="433"/>
      <c r="AE3" s="433"/>
      <c r="AF3" s="433"/>
      <c r="AG3" s="433"/>
      <c r="AH3" s="433"/>
      <c r="AI3" s="433"/>
      <c r="AJ3" s="433"/>
      <c r="AK3" s="433"/>
      <c r="AL3" s="433"/>
      <c r="AM3" s="433"/>
      <c r="AN3" s="433"/>
      <c r="AO3" s="433"/>
      <c r="AP3" s="433"/>
      <c r="AQ3" s="433"/>
      <c r="AR3" s="433"/>
      <c r="AS3" s="433"/>
      <c r="AT3" s="433"/>
      <c r="AU3" s="433"/>
      <c r="AV3" s="433"/>
      <c r="AW3" s="433"/>
      <c r="AX3" s="433"/>
      <c r="AY3" s="433"/>
      <c r="AZ3" s="433"/>
      <c r="BA3" s="433"/>
      <c r="BB3" s="433"/>
      <c r="BC3" s="433"/>
      <c r="BD3" s="433"/>
      <c r="BE3" s="433"/>
      <c r="BF3" s="433"/>
      <c r="BG3" s="433"/>
      <c r="BH3" s="433"/>
      <c r="BI3" s="433"/>
      <c r="BJ3" s="433"/>
      <c r="BK3" s="433"/>
      <c r="BL3" s="433"/>
      <c r="BM3" s="433"/>
    </row>
    <row r="4" spans="1:65" ht="31.5" customHeight="1">
      <c r="A4" s="201"/>
      <c r="B4" s="203"/>
      <c r="C4" s="383" t="s">
        <v>317</v>
      </c>
      <c r="D4" s="385" t="s">
        <v>318</v>
      </c>
      <c r="E4" s="384"/>
      <c r="F4" s="385"/>
      <c r="G4" s="385"/>
      <c r="H4" s="383"/>
      <c r="I4" s="383"/>
      <c r="J4" s="383"/>
      <c r="K4" s="383"/>
      <c r="L4" s="28"/>
      <c r="M4" s="201"/>
      <c r="N4" s="385"/>
      <c r="O4" s="271" t="s">
        <v>331</v>
      </c>
      <c r="P4" s="279" t="s">
        <v>50</v>
      </c>
      <c r="Q4" s="279" t="s">
        <v>333</v>
      </c>
      <c r="R4" s="279" t="s">
        <v>329</v>
      </c>
      <c r="S4" s="260" t="s">
        <v>322</v>
      </c>
      <c r="T4" s="260" t="s">
        <v>396</v>
      </c>
      <c r="U4" s="436"/>
      <c r="W4" s="433"/>
      <c r="X4" s="433"/>
      <c r="Y4" s="433"/>
      <c r="Z4" s="433"/>
      <c r="AE4" s="433"/>
      <c r="AF4" s="433"/>
      <c r="AG4" s="433"/>
      <c r="AH4" s="433"/>
      <c r="AI4" s="433"/>
      <c r="AJ4" s="433"/>
      <c r="AK4" s="433"/>
      <c r="AL4" s="433"/>
      <c r="AM4" s="433"/>
      <c r="AN4" s="433"/>
      <c r="AO4" s="433"/>
      <c r="AP4" s="433"/>
      <c r="AQ4" s="433"/>
      <c r="AR4" s="433"/>
      <c r="AS4" s="433"/>
      <c r="AT4" s="433"/>
      <c r="AU4" s="433"/>
      <c r="AV4" s="433"/>
      <c r="AW4" s="433"/>
      <c r="AX4" s="433"/>
      <c r="AY4" s="433"/>
      <c r="AZ4" s="433"/>
      <c r="BA4" s="433"/>
      <c r="BB4" s="433"/>
      <c r="BC4" s="433"/>
      <c r="BD4" s="433"/>
      <c r="BE4" s="433"/>
      <c r="BF4" s="433"/>
      <c r="BG4" s="433"/>
      <c r="BH4" s="433"/>
      <c r="BI4" s="433"/>
      <c r="BJ4" s="433"/>
      <c r="BK4" s="433"/>
      <c r="BL4" s="433"/>
      <c r="BM4" s="433"/>
    </row>
    <row r="5" spans="1:65" ht="15.75" customHeight="1">
      <c r="A5" s="200"/>
      <c r="B5" s="260" t="s">
        <v>319</v>
      </c>
      <c r="C5" s="213"/>
      <c r="D5" s="369"/>
      <c r="E5" s="369"/>
      <c r="F5" s="369"/>
      <c r="G5" s="369"/>
      <c r="H5" s="369"/>
      <c r="I5" s="369"/>
      <c r="J5" s="369"/>
      <c r="K5" s="369"/>
      <c r="L5" s="28"/>
      <c r="M5" s="200"/>
      <c r="N5" s="260" t="s">
        <v>324</v>
      </c>
      <c r="O5" s="213"/>
      <c r="P5" s="273"/>
      <c r="Q5" s="273"/>
      <c r="R5" s="273"/>
      <c r="S5" s="273"/>
      <c r="T5" s="273"/>
      <c r="U5" s="436"/>
      <c r="W5" s="242"/>
      <c r="X5" s="433"/>
      <c r="Y5" s="433"/>
      <c r="Z5" s="433"/>
      <c r="AE5" s="433"/>
      <c r="AF5" s="433"/>
      <c r="AG5" s="433"/>
      <c r="AH5" s="433"/>
      <c r="AI5" s="433"/>
      <c r="AJ5" s="433"/>
      <c r="AK5" s="433"/>
      <c r="AL5" s="433"/>
      <c r="AM5" s="433"/>
      <c r="AN5" s="433"/>
      <c r="AO5" s="433"/>
      <c r="AP5" s="433"/>
      <c r="AQ5" s="433"/>
      <c r="AR5" s="433"/>
      <c r="AS5" s="433"/>
      <c r="AT5" s="433"/>
      <c r="AU5" s="433"/>
      <c r="AV5" s="433"/>
      <c r="AW5" s="433"/>
      <c r="AX5" s="433"/>
      <c r="AY5" s="433"/>
      <c r="AZ5" s="433"/>
      <c r="BA5" s="433"/>
      <c r="BB5" s="433"/>
      <c r="BC5" s="433"/>
      <c r="BD5" s="433"/>
      <c r="BE5" s="433"/>
      <c r="BF5" s="433"/>
      <c r="BG5" s="433"/>
      <c r="BH5" s="433"/>
      <c r="BI5" s="433"/>
      <c r="BJ5" s="433"/>
      <c r="BK5" s="433"/>
      <c r="BL5" s="433"/>
      <c r="BM5" s="433"/>
    </row>
    <row r="6" spans="1:65" ht="15.75" customHeight="1">
      <c r="A6" s="47">
        <v>1950</v>
      </c>
      <c r="B6" s="251">
        <v>153</v>
      </c>
      <c r="C6" s="247" t="s">
        <v>32</v>
      </c>
      <c r="D6" s="247" t="s">
        <v>32</v>
      </c>
      <c r="E6" s="50">
        <v>5</v>
      </c>
      <c r="F6" s="247" t="s">
        <v>32</v>
      </c>
      <c r="G6" s="50">
        <v>158</v>
      </c>
      <c r="H6" s="247" t="s">
        <v>32</v>
      </c>
      <c r="I6" s="247" t="s">
        <v>32</v>
      </c>
      <c r="J6" s="50">
        <v>24.5</v>
      </c>
      <c r="K6" s="50">
        <v>133.5</v>
      </c>
      <c r="L6" s="28"/>
      <c r="M6" s="320">
        <v>1950</v>
      </c>
      <c r="N6" s="248">
        <v>133.5</v>
      </c>
      <c r="O6" s="50">
        <v>47.1</v>
      </c>
      <c r="P6" s="248">
        <v>70.599999999999994</v>
      </c>
      <c r="Q6" s="248">
        <v>15.8</v>
      </c>
      <c r="R6" s="247" t="s">
        <v>32</v>
      </c>
      <c r="S6" s="247" t="s">
        <v>32</v>
      </c>
      <c r="T6" s="247" t="s">
        <v>32</v>
      </c>
      <c r="U6" s="436"/>
      <c r="W6" s="242"/>
      <c r="X6" s="242"/>
      <c r="Y6" s="242"/>
      <c r="Z6" s="242"/>
      <c r="AE6" s="433"/>
      <c r="AF6" s="433"/>
      <c r="AG6" s="433"/>
      <c r="AH6" s="433"/>
      <c r="AI6" s="433"/>
      <c r="AJ6" s="433"/>
      <c r="AK6" s="433"/>
      <c r="AL6" s="433"/>
      <c r="AM6" s="433"/>
      <c r="AN6" s="433"/>
      <c r="AO6" s="433"/>
      <c r="AP6" s="433"/>
      <c r="AQ6" s="433"/>
      <c r="AR6" s="433"/>
      <c r="AS6" s="433"/>
      <c r="AT6" s="433"/>
      <c r="AU6" s="433"/>
      <c r="AV6" s="433"/>
      <c r="AW6" s="433"/>
      <c r="AX6" s="433"/>
      <c r="AY6" s="433"/>
      <c r="AZ6" s="433"/>
      <c r="BA6" s="433"/>
      <c r="BB6" s="433"/>
      <c r="BC6" s="433"/>
      <c r="BD6" s="433"/>
      <c r="BE6" s="433"/>
      <c r="BF6" s="433"/>
      <c r="BG6" s="433"/>
      <c r="BH6" s="433"/>
      <c r="BI6" s="433"/>
      <c r="BJ6" s="433"/>
      <c r="BK6" s="433"/>
      <c r="BL6" s="433"/>
      <c r="BM6" s="433"/>
    </row>
    <row r="7" spans="1:65" ht="15.75" customHeight="1">
      <c r="A7" s="47">
        <v>1955</v>
      </c>
      <c r="B7" s="251">
        <v>242.6</v>
      </c>
      <c r="C7" s="247" t="s">
        <v>32</v>
      </c>
      <c r="D7" s="247" t="s">
        <v>32</v>
      </c>
      <c r="E7" s="50">
        <v>2.1</v>
      </c>
      <c r="F7" s="247" t="s">
        <v>32</v>
      </c>
      <c r="G7" s="50">
        <v>244.7</v>
      </c>
      <c r="H7" s="247" t="s">
        <v>32</v>
      </c>
      <c r="I7" s="247" t="s">
        <v>32</v>
      </c>
      <c r="J7" s="248">
        <v>28.7</v>
      </c>
      <c r="K7" s="248">
        <v>216</v>
      </c>
      <c r="L7" s="28"/>
      <c r="M7" s="249">
        <v>1955</v>
      </c>
      <c r="N7" s="248">
        <v>216</v>
      </c>
      <c r="O7" s="248">
        <v>100.3</v>
      </c>
      <c r="P7" s="248">
        <v>102.4</v>
      </c>
      <c r="Q7" s="248">
        <v>13.3</v>
      </c>
      <c r="R7" s="247" t="s">
        <v>32</v>
      </c>
      <c r="S7" s="247" t="s">
        <v>32</v>
      </c>
      <c r="T7" s="247" t="s">
        <v>32</v>
      </c>
      <c r="U7" s="436"/>
      <c r="W7" s="242"/>
      <c r="X7" s="242"/>
      <c r="Y7" s="242"/>
      <c r="Z7" s="242"/>
      <c r="AE7" s="433"/>
      <c r="AF7" s="433"/>
      <c r="AG7" s="433"/>
      <c r="AH7" s="433"/>
      <c r="AI7" s="433"/>
      <c r="AJ7" s="433"/>
      <c r="AK7" s="433"/>
      <c r="AL7" s="433"/>
      <c r="AM7" s="433"/>
      <c r="AN7" s="433"/>
      <c r="AO7" s="433"/>
      <c r="AP7" s="433"/>
      <c r="AQ7" s="433"/>
      <c r="AR7" s="433"/>
      <c r="AS7" s="433"/>
      <c r="AT7" s="433"/>
      <c r="AU7" s="433"/>
      <c r="AV7" s="433"/>
      <c r="AW7" s="433"/>
      <c r="AX7" s="433"/>
      <c r="AY7" s="433"/>
      <c r="AZ7" s="433"/>
      <c r="BA7" s="433"/>
      <c r="BB7" s="433"/>
      <c r="BC7" s="433"/>
      <c r="BD7" s="433"/>
      <c r="BE7" s="433"/>
      <c r="BF7" s="433"/>
      <c r="BG7" s="433"/>
      <c r="BH7" s="433"/>
      <c r="BI7" s="433"/>
      <c r="BJ7" s="433"/>
      <c r="BK7" s="433"/>
      <c r="BL7" s="433"/>
      <c r="BM7" s="433"/>
    </row>
    <row r="8" spans="1:65" ht="15.75" customHeight="1">
      <c r="A8" s="47">
        <v>1960</v>
      </c>
      <c r="B8" s="251">
        <v>397.6</v>
      </c>
      <c r="C8" s="247" t="s">
        <v>32</v>
      </c>
      <c r="D8" s="247" t="s">
        <v>32</v>
      </c>
      <c r="E8" s="50">
        <v>25.4</v>
      </c>
      <c r="F8" s="247" t="s">
        <v>32</v>
      </c>
      <c r="G8" s="50">
        <v>423</v>
      </c>
      <c r="H8" s="247" t="s">
        <v>32</v>
      </c>
      <c r="I8" s="247" t="s">
        <v>32</v>
      </c>
      <c r="J8" s="248">
        <v>75.8</v>
      </c>
      <c r="K8" s="248">
        <v>347.2</v>
      </c>
      <c r="L8" s="28"/>
      <c r="M8" s="249">
        <v>1960</v>
      </c>
      <c r="N8" s="248">
        <v>347.2</v>
      </c>
      <c r="O8" s="248">
        <v>111.6</v>
      </c>
      <c r="P8" s="248">
        <v>121.8</v>
      </c>
      <c r="Q8" s="248">
        <v>113.8</v>
      </c>
      <c r="R8" s="247" t="s">
        <v>32</v>
      </c>
      <c r="S8" s="247" t="s">
        <v>32</v>
      </c>
      <c r="T8" s="247" t="s">
        <v>32</v>
      </c>
      <c r="U8" s="433"/>
      <c r="W8" s="242"/>
      <c r="X8" s="242"/>
      <c r="Y8" s="242"/>
      <c r="Z8" s="242"/>
      <c r="AE8" s="433"/>
      <c r="AF8" s="433"/>
      <c r="AG8" s="433"/>
      <c r="AH8" s="433"/>
      <c r="AI8" s="433"/>
      <c r="AJ8" s="433"/>
      <c r="AK8" s="433"/>
      <c r="AL8" s="433"/>
      <c r="AM8" s="433"/>
      <c r="AN8" s="433"/>
      <c r="AO8" s="433"/>
      <c r="AP8" s="433"/>
      <c r="AQ8" s="433"/>
      <c r="AR8" s="433"/>
      <c r="AS8" s="433"/>
      <c r="AT8" s="433"/>
      <c r="AU8" s="433"/>
      <c r="AV8" s="433"/>
      <c r="AW8" s="433"/>
      <c r="AX8" s="433"/>
      <c r="AY8" s="433"/>
      <c r="AZ8" s="433"/>
      <c r="BA8" s="433"/>
      <c r="BB8" s="433"/>
      <c r="BC8" s="433"/>
      <c r="BD8" s="433"/>
      <c r="BE8" s="433"/>
      <c r="BF8" s="433"/>
      <c r="BG8" s="433"/>
      <c r="BH8" s="433"/>
      <c r="BI8" s="433"/>
      <c r="BJ8" s="433"/>
      <c r="BK8" s="433"/>
      <c r="BL8" s="433"/>
      <c r="BM8" s="433"/>
    </row>
    <row r="9" spans="1:65" ht="15.75" customHeight="1">
      <c r="A9" s="47">
        <v>1965</v>
      </c>
      <c r="B9" s="251">
        <v>770.8</v>
      </c>
      <c r="C9" s="247" t="s">
        <v>32</v>
      </c>
      <c r="D9" s="247" t="s">
        <v>32</v>
      </c>
      <c r="E9" s="50">
        <v>145.69999999999999</v>
      </c>
      <c r="F9" s="247" t="s">
        <v>32</v>
      </c>
      <c r="G9" s="50">
        <v>916.5</v>
      </c>
      <c r="H9" s="247" t="s">
        <v>32</v>
      </c>
      <c r="I9" s="247" t="s">
        <v>32</v>
      </c>
      <c r="J9" s="248">
        <v>111.9</v>
      </c>
      <c r="K9" s="248">
        <v>804.6</v>
      </c>
      <c r="L9" s="28"/>
      <c r="M9" s="249">
        <v>1965</v>
      </c>
      <c r="N9" s="248">
        <v>804.6</v>
      </c>
      <c r="O9" s="248">
        <v>334.8</v>
      </c>
      <c r="P9" s="248">
        <v>209.9</v>
      </c>
      <c r="Q9" s="248">
        <v>38.1</v>
      </c>
      <c r="R9" s="247" t="s">
        <v>32</v>
      </c>
      <c r="S9" s="248">
        <v>145.9</v>
      </c>
      <c r="T9" s="247" t="s">
        <v>32</v>
      </c>
      <c r="U9" s="433"/>
      <c r="W9" s="242"/>
      <c r="X9" s="242"/>
      <c r="Y9" s="242"/>
      <c r="Z9" s="242"/>
      <c r="AE9" s="433"/>
      <c r="AF9" s="433"/>
      <c r="AG9" s="433"/>
      <c r="AH9" s="433"/>
      <c r="AI9" s="433"/>
      <c r="AJ9" s="433"/>
      <c r="AK9" s="433"/>
      <c r="AL9" s="433"/>
      <c r="AM9" s="433"/>
      <c r="AN9" s="433"/>
      <c r="AO9" s="433"/>
      <c r="AP9" s="433"/>
      <c r="AQ9" s="433"/>
      <c r="AR9" s="433"/>
      <c r="AS9" s="433"/>
      <c r="AT9" s="433"/>
      <c r="AU9" s="433"/>
      <c r="AV9" s="433"/>
      <c r="AW9" s="433"/>
      <c r="AX9" s="433"/>
      <c r="AY9" s="433"/>
      <c r="AZ9" s="433"/>
      <c r="BA9" s="433"/>
      <c r="BB9" s="433"/>
      <c r="BC9" s="433"/>
      <c r="BD9" s="433"/>
      <c r="BE9" s="433"/>
      <c r="BF9" s="433"/>
      <c r="BG9" s="433"/>
      <c r="BH9" s="433"/>
      <c r="BI9" s="433"/>
      <c r="BJ9" s="433"/>
      <c r="BK9" s="433"/>
      <c r="BL9" s="433"/>
      <c r="BM9" s="433"/>
    </row>
    <row r="10" spans="1:65" ht="15.75" customHeight="1">
      <c r="A10" s="47">
        <v>1966</v>
      </c>
      <c r="B10" s="251">
        <v>926.13809523809516</v>
      </c>
      <c r="C10" s="50">
        <v>683.03452380952376</v>
      </c>
      <c r="D10" s="50">
        <v>243.10357142857143</v>
      </c>
      <c r="E10" s="50">
        <v>167.54642857142858</v>
      </c>
      <c r="F10" s="247" t="s">
        <v>32</v>
      </c>
      <c r="G10" s="50">
        <v>1093.6845238095239</v>
      </c>
      <c r="H10" s="247" t="s">
        <v>32</v>
      </c>
      <c r="I10" s="247" t="s">
        <v>32</v>
      </c>
      <c r="J10" s="248">
        <v>106.57857142857142</v>
      </c>
      <c r="K10" s="248">
        <v>987.10595238095243</v>
      </c>
      <c r="L10" s="28"/>
      <c r="M10" s="249">
        <v>1966</v>
      </c>
      <c r="N10" s="248">
        <v>987.10595238095243</v>
      </c>
      <c r="O10" s="248">
        <v>395.75357142857143</v>
      </c>
      <c r="P10" s="248">
        <v>237.1654761904762</v>
      </c>
      <c r="Q10" s="248">
        <v>45.508333333333333</v>
      </c>
      <c r="R10" s="248">
        <v>85.897619047619045</v>
      </c>
      <c r="S10" s="248">
        <v>222.78095238095239</v>
      </c>
      <c r="T10" s="247" t="s">
        <v>32</v>
      </c>
      <c r="U10" s="433"/>
      <c r="W10" s="242"/>
      <c r="X10" s="242"/>
      <c r="Y10" s="242"/>
      <c r="Z10" s="242"/>
      <c r="AE10" s="433"/>
      <c r="AF10" s="433"/>
      <c r="AG10" s="433"/>
      <c r="AH10" s="433"/>
      <c r="AI10" s="433"/>
      <c r="AJ10" s="433"/>
      <c r="AK10" s="433"/>
      <c r="AL10" s="433"/>
      <c r="AM10" s="433"/>
      <c r="AN10" s="433"/>
      <c r="AO10" s="433"/>
      <c r="AP10" s="433"/>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row>
    <row r="11" spans="1:65" ht="15.75" customHeight="1">
      <c r="A11" s="47">
        <v>1967</v>
      </c>
      <c r="B11" s="251">
        <v>1055.3428571428572</v>
      </c>
      <c r="C11" s="50">
        <v>783.77738095238101</v>
      </c>
      <c r="D11" s="50">
        <v>271.5654761904762</v>
      </c>
      <c r="E11" s="50">
        <v>159.04880952380952</v>
      </c>
      <c r="F11" s="247" t="s">
        <v>32</v>
      </c>
      <c r="G11" s="50">
        <v>1214.3916666666667</v>
      </c>
      <c r="H11" s="247" t="s">
        <v>32</v>
      </c>
      <c r="I11" s="247" t="s">
        <v>32</v>
      </c>
      <c r="J11" s="248">
        <v>103.71190476190476</v>
      </c>
      <c r="K11" s="248">
        <v>1110.6797619047618</v>
      </c>
      <c r="L11" s="28"/>
      <c r="M11" s="249">
        <v>1967</v>
      </c>
      <c r="N11" s="248">
        <v>1110.6797619047618</v>
      </c>
      <c r="O11" s="248">
        <v>469.97976190476192</v>
      </c>
      <c r="P11" s="248">
        <v>262.86309523809524</v>
      </c>
      <c r="Q11" s="248">
        <v>44.842857142857142</v>
      </c>
      <c r="R11" s="248">
        <v>89.276190476190479</v>
      </c>
      <c r="S11" s="248">
        <v>235.93690476190477</v>
      </c>
      <c r="T11" s="248">
        <v>7.7809523809522876</v>
      </c>
      <c r="U11" s="433"/>
      <c r="W11" s="242"/>
      <c r="X11" s="242"/>
      <c r="Y11" s="242"/>
      <c r="Z11" s="242"/>
      <c r="AE11" s="433"/>
      <c r="AF11" s="433"/>
      <c r="AG11" s="433"/>
      <c r="AH11" s="433"/>
      <c r="AI11" s="433"/>
      <c r="AJ11" s="433"/>
      <c r="AK11" s="433"/>
      <c r="AL11" s="433"/>
      <c r="AM11" s="433"/>
      <c r="AN11" s="433"/>
      <c r="AO11" s="433"/>
      <c r="AP11" s="433"/>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row>
    <row r="12" spans="1:65" ht="15.75" customHeight="1">
      <c r="A12" s="47">
        <v>1068</v>
      </c>
      <c r="B12" s="251">
        <v>1388.3880952380953</v>
      </c>
      <c r="C12" s="50">
        <v>1100.2369047619047</v>
      </c>
      <c r="D12" s="50">
        <v>288.15119047619049</v>
      </c>
      <c r="E12" s="50">
        <v>211.87738095238095</v>
      </c>
      <c r="F12" s="247" t="s">
        <v>32</v>
      </c>
      <c r="G12" s="50">
        <v>1600.2654761904762</v>
      </c>
      <c r="H12" s="247" t="s">
        <v>32</v>
      </c>
      <c r="I12" s="247" t="s">
        <v>32</v>
      </c>
      <c r="J12" s="248">
        <v>149.57857142857142</v>
      </c>
      <c r="K12" s="248">
        <v>1450.6869047619048</v>
      </c>
      <c r="L12" s="28"/>
      <c r="M12" s="249">
        <v>1068</v>
      </c>
      <c r="N12" s="248">
        <v>1450.6869047619048</v>
      </c>
      <c r="O12" s="248">
        <v>659.94761904761901</v>
      </c>
      <c r="P12" s="248">
        <v>292.09285714285716</v>
      </c>
      <c r="Q12" s="248">
        <v>45.866666666666667</v>
      </c>
      <c r="R12" s="248">
        <v>93.473809523809521</v>
      </c>
      <c r="S12" s="248">
        <v>350.96190476190475</v>
      </c>
      <c r="T12" s="248">
        <v>8.3440476190477124</v>
      </c>
      <c r="U12" s="433"/>
      <c r="W12" s="242"/>
      <c r="X12" s="242"/>
      <c r="Y12" s="242"/>
      <c r="Z12" s="242"/>
      <c r="AE12" s="433"/>
      <c r="AF12" s="433"/>
      <c r="AG12" s="433"/>
      <c r="AH12" s="433"/>
      <c r="AI12" s="433"/>
      <c r="AJ12" s="433"/>
      <c r="AK12" s="433"/>
      <c r="AL12" s="433"/>
      <c r="AM12" s="433"/>
      <c r="AN12" s="433"/>
      <c r="AO12" s="433"/>
      <c r="AP12" s="433"/>
      <c r="AQ12" s="433"/>
      <c r="AR12" s="433"/>
      <c r="AS12" s="433"/>
      <c r="AT12" s="433"/>
      <c r="AU12" s="433"/>
      <c r="AV12" s="433"/>
      <c r="AW12" s="433"/>
      <c r="AX12" s="433"/>
      <c r="AY12" s="433"/>
      <c r="AZ12" s="433"/>
      <c r="BA12" s="433"/>
      <c r="BB12" s="433"/>
      <c r="BC12" s="433"/>
      <c r="BD12" s="433"/>
      <c r="BE12" s="433"/>
      <c r="BF12" s="433"/>
      <c r="BG12" s="433"/>
      <c r="BH12" s="433"/>
      <c r="BI12" s="433"/>
      <c r="BJ12" s="433"/>
      <c r="BK12" s="433"/>
      <c r="BL12" s="433"/>
      <c r="BM12" s="433"/>
    </row>
    <row r="13" spans="1:65" ht="15.75" customHeight="1">
      <c r="A13" s="47">
        <v>1969</v>
      </c>
      <c r="B13" s="251">
        <v>1672.7511904761905</v>
      </c>
      <c r="C13" s="50">
        <v>1349.125</v>
      </c>
      <c r="D13" s="50">
        <v>323.62619047619052</v>
      </c>
      <c r="E13" s="50">
        <v>239.26428571428571</v>
      </c>
      <c r="F13" s="247" t="s">
        <v>32</v>
      </c>
      <c r="G13" s="50">
        <v>1912.0154761904762</v>
      </c>
      <c r="H13" s="247" t="s">
        <v>32</v>
      </c>
      <c r="I13" s="247" t="s">
        <v>32</v>
      </c>
      <c r="J13" s="248">
        <v>181.87976190476189</v>
      </c>
      <c r="K13" s="248">
        <v>1730.1357142857144</v>
      </c>
      <c r="L13" s="28"/>
      <c r="M13" s="249">
        <v>1969</v>
      </c>
      <c r="N13" s="248">
        <v>1730.1357142857144</v>
      </c>
      <c r="O13" s="248">
        <v>789.4083333333333</v>
      </c>
      <c r="P13" s="248">
        <v>325.6738095238095</v>
      </c>
      <c r="Q13" s="248">
        <v>53.596428571428568</v>
      </c>
      <c r="R13" s="248">
        <v>102.48333333333333</v>
      </c>
      <c r="S13" s="248">
        <v>449.70833333333331</v>
      </c>
      <c r="T13" s="248">
        <v>9.2654761904761909</v>
      </c>
      <c r="U13" s="433"/>
      <c r="W13" s="242"/>
      <c r="X13" s="242"/>
      <c r="Y13" s="242"/>
      <c r="Z13" s="242"/>
      <c r="AE13" s="433"/>
      <c r="AF13" s="433"/>
      <c r="AG13" s="433"/>
      <c r="AH13" s="433"/>
      <c r="AI13" s="433"/>
      <c r="AJ13" s="433"/>
      <c r="AK13" s="433"/>
      <c r="AL13" s="433"/>
      <c r="AM13" s="433"/>
      <c r="AN13" s="433"/>
      <c r="AO13" s="433"/>
      <c r="AP13" s="433"/>
      <c r="AQ13" s="433"/>
      <c r="AR13" s="433"/>
      <c r="AS13" s="433"/>
      <c r="AT13" s="433"/>
      <c r="AU13" s="433"/>
      <c r="AV13" s="433"/>
      <c r="AW13" s="433"/>
      <c r="AX13" s="433"/>
      <c r="AY13" s="433"/>
      <c r="AZ13" s="433"/>
      <c r="BA13" s="433"/>
      <c r="BB13" s="433"/>
      <c r="BC13" s="433"/>
      <c r="BD13" s="433"/>
      <c r="BE13" s="433"/>
      <c r="BF13" s="433"/>
      <c r="BG13" s="433"/>
      <c r="BH13" s="433"/>
      <c r="BI13" s="433"/>
      <c r="BJ13" s="433"/>
      <c r="BK13" s="433"/>
      <c r="BL13" s="433"/>
      <c r="BM13" s="433"/>
    </row>
    <row r="14" spans="1:65" ht="15.75" customHeight="1">
      <c r="A14" s="47">
        <v>1970</v>
      </c>
      <c r="B14" s="251">
        <v>1924</v>
      </c>
      <c r="C14" s="50">
        <v>1586</v>
      </c>
      <c r="D14" s="50">
        <v>338</v>
      </c>
      <c r="E14" s="50">
        <v>241</v>
      </c>
      <c r="F14" s="247" t="s">
        <v>32</v>
      </c>
      <c r="G14" s="50">
        <v>2165</v>
      </c>
      <c r="H14" s="247" t="s">
        <v>32</v>
      </c>
      <c r="I14" s="247" t="s">
        <v>32</v>
      </c>
      <c r="J14" s="248">
        <v>163.45119047619048</v>
      </c>
      <c r="K14" s="248">
        <v>1928</v>
      </c>
      <c r="L14" s="248"/>
      <c r="M14" s="249">
        <v>1970</v>
      </c>
      <c r="N14" s="248">
        <v>1928</v>
      </c>
      <c r="O14" s="248">
        <v>906</v>
      </c>
      <c r="P14" s="248">
        <v>371</v>
      </c>
      <c r="Q14" s="247" t="s">
        <v>32</v>
      </c>
      <c r="R14" s="248">
        <v>109</v>
      </c>
      <c r="S14" s="248">
        <v>542</v>
      </c>
      <c r="T14" s="248">
        <v>74</v>
      </c>
      <c r="U14" s="433"/>
      <c r="W14" s="242"/>
      <c r="X14" s="242"/>
      <c r="Y14" s="242"/>
      <c r="Z14" s="242"/>
      <c r="AE14" s="433"/>
      <c r="AF14" s="433"/>
      <c r="AG14" s="433"/>
      <c r="AH14" s="433"/>
      <c r="AI14" s="433"/>
      <c r="AJ14" s="433"/>
      <c r="AK14" s="433"/>
      <c r="AL14" s="433"/>
      <c r="AM14" s="433"/>
      <c r="AN14" s="433"/>
      <c r="AO14" s="433"/>
      <c r="AP14" s="433"/>
      <c r="AQ14" s="433"/>
      <c r="AR14" s="433"/>
      <c r="AS14" s="433"/>
      <c r="AT14" s="433"/>
      <c r="AU14" s="433"/>
      <c r="AV14" s="433"/>
      <c r="AW14" s="433"/>
      <c r="AX14" s="433"/>
      <c r="AY14" s="433"/>
      <c r="AZ14" s="433"/>
      <c r="BA14" s="433"/>
      <c r="BB14" s="433"/>
      <c r="BC14" s="433"/>
      <c r="BD14" s="433"/>
      <c r="BE14" s="433"/>
      <c r="BF14" s="433"/>
      <c r="BG14" s="433"/>
      <c r="BH14" s="433"/>
      <c r="BI14" s="433"/>
      <c r="BJ14" s="433"/>
      <c r="BK14" s="433"/>
      <c r="BL14" s="433"/>
      <c r="BM14" s="433"/>
    </row>
    <row r="15" spans="1:65" ht="15.75" customHeight="1">
      <c r="A15" s="47">
        <v>1971</v>
      </c>
      <c r="B15" s="251">
        <v>2011.8880952380953</v>
      </c>
      <c r="C15" s="50">
        <v>1686.4190476190477</v>
      </c>
      <c r="D15" s="50">
        <v>325.46904761904761</v>
      </c>
      <c r="E15" s="50">
        <v>331.1</v>
      </c>
      <c r="F15" s="247" t="s">
        <v>32</v>
      </c>
      <c r="G15" s="50">
        <v>2342.9880952380954</v>
      </c>
      <c r="H15" s="247" t="s">
        <v>32</v>
      </c>
      <c r="I15" s="247" t="s">
        <v>32</v>
      </c>
      <c r="J15" s="248">
        <v>164.0654761904762</v>
      </c>
      <c r="K15" s="248">
        <v>2178.9226190476193</v>
      </c>
      <c r="L15" s="248"/>
      <c r="M15" s="249">
        <v>1971</v>
      </c>
      <c r="N15" s="248">
        <v>2178.9226190476193</v>
      </c>
      <c r="O15" s="248">
        <v>957.62023809523805</v>
      </c>
      <c r="P15" s="248">
        <v>392.52857142857141</v>
      </c>
      <c r="Q15" s="248">
        <v>66.342857142857142</v>
      </c>
      <c r="R15" s="248">
        <v>112.92619047619047</v>
      </c>
      <c r="S15" s="248">
        <v>639.21547619047624</v>
      </c>
      <c r="T15" s="248">
        <v>10.289285714285715</v>
      </c>
      <c r="U15" s="433"/>
      <c r="W15" s="242"/>
      <c r="X15" s="242"/>
      <c r="Y15" s="242"/>
      <c r="Z15" s="242"/>
      <c r="AE15" s="433"/>
      <c r="AF15" s="433"/>
      <c r="AG15" s="433"/>
      <c r="AH15" s="433"/>
      <c r="AI15" s="433"/>
      <c r="AJ15" s="433"/>
      <c r="AK15" s="433"/>
      <c r="AL15" s="433"/>
      <c r="AM15" s="433"/>
      <c r="AN15" s="433"/>
      <c r="AO15" s="433"/>
      <c r="AP15" s="433"/>
      <c r="AQ15" s="433"/>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row>
    <row r="16" spans="1:65" ht="15.75" customHeight="1">
      <c r="A16" s="47">
        <v>1972</v>
      </c>
      <c r="B16" s="251">
        <v>2198.1999999999998</v>
      </c>
      <c r="C16" s="50">
        <v>1950.4</v>
      </c>
      <c r="D16" s="50">
        <v>247.8</v>
      </c>
      <c r="E16" s="50">
        <v>587.29999999999995</v>
      </c>
      <c r="F16" s="247" t="s">
        <v>32</v>
      </c>
      <c r="G16" s="50">
        <v>2785.5</v>
      </c>
      <c r="H16" s="247" t="s">
        <v>32</v>
      </c>
      <c r="I16" s="247" t="s">
        <v>32</v>
      </c>
      <c r="J16" s="248">
        <v>198.1</v>
      </c>
      <c r="K16" s="248">
        <v>2587.4</v>
      </c>
      <c r="L16" s="248"/>
      <c r="M16" s="249">
        <v>1972</v>
      </c>
      <c r="N16" s="248">
        <v>2587.4</v>
      </c>
      <c r="O16" s="248">
        <v>1122.5999999999999</v>
      </c>
      <c r="P16" s="248">
        <v>443.8</v>
      </c>
      <c r="Q16" s="248">
        <v>81.5</v>
      </c>
      <c r="R16" s="248">
        <v>135.69999999999999</v>
      </c>
      <c r="S16" s="248">
        <v>781.5</v>
      </c>
      <c r="T16" s="248">
        <v>22.2</v>
      </c>
      <c r="U16" s="433"/>
      <c r="W16" s="242"/>
      <c r="X16" s="242"/>
      <c r="Y16" s="242"/>
      <c r="Z16" s="242"/>
      <c r="AE16" s="433"/>
      <c r="AF16" s="433"/>
      <c r="AG16" s="433"/>
      <c r="AH16" s="433"/>
      <c r="AI16" s="433"/>
      <c r="AJ16" s="433"/>
      <c r="AK16" s="433"/>
      <c r="AL16" s="433"/>
      <c r="AM16" s="433"/>
      <c r="AN16" s="433"/>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row>
    <row r="17" spans="1:65" ht="15.75" customHeight="1">
      <c r="A17" s="47">
        <v>1973</v>
      </c>
      <c r="B17" s="251">
        <v>2313.5970000000002</v>
      </c>
      <c r="C17" s="50">
        <v>2087.4070000000002</v>
      </c>
      <c r="D17" s="50">
        <v>226.19</v>
      </c>
      <c r="E17" s="50">
        <v>1191.1880000000001</v>
      </c>
      <c r="F17" s="50">
        <v>11.209</v>
      </c>
      <c r="G17" s="50">
        <v>3515.9940000000001</v>
      </c>
      <c r="H17" s="50">
        <v>7.5369999999999999</v>
      </c>
      <c r="I17" s="248">
        <v>247.32300000000001</v>
      </c>
      <c r="J17" s="248">
        <v>140.18200000000002</v>
      </c>
      <c r="K17" s="248">
        <v>3120.9520000000002</v>
      </c>
      <c r="L17" s="248"/>
      <c r="M17" s="249">
        <v>1973</v>
      </c>
      <c r="N17" s="248">
        <v>3120.9520000000002</v>
      </c>
      <c r="O17" s="248">
        <v>1329.4490000000001</v>
      </c>
      <c r="P17" s="248">
        <v>526.27700000000004</v>
      </c>
      <c r="Q17" s="248">
        <v>111.175</v>
      </c>
      <c r="R17" s="248">
        <v>150.655</v>
      </c>
      <c r="S17" s="248">
        <v>996.07</v>
      </c>
      <c r="T17" s="248">
        <v>7.3759999999999994</v>
      </c>
      <c r="U17" s="433"/>
      <c r="W17" s="242"/>
      <c r="X17" s="242"/>
      <c r="Y17" s="242"/>
      <c r="Z17" s="242"/>
      <c r="AE17" s="433"/>
      <c r="AF17" s="433"/>
      <c r="AG17" s="433"/>
      <c r="AH17" s="433"/>
      <c r="AI17" s="433"/>
      <c r="AJ17" s="433"/>
      <c r="AK17" s="433"/>
      <c r="AL17" s="433"/>
      <c r="AM17" s="433"/>
      <c r="AN17" s="433"/>
      <c r="AO17" s="433"/>
      <c r="AP17" s="433"/>
      <c r="AQ17" s="433"/>
      <c r="AR17" s="433"/>
      <c r="AS17" s="433"/>
      <c r="AT17" s="433"/>
      <c r="AU17" s="433"/>
      <c r="AV17" s="433"/>
      <c r="AW17" s="433"/>
      <c r="AX17" s="433"/>
      <c r="AY17" s="433"/>
      <c r="AZ17" s="433"/>
      <c r="BA17" s="433"/>
      <c r="BB17" s="433"/>
      <c r="BC17" s="433"/>
      <c r="BD17" s="433"/>
      <c r="BE17" s="433"/>
      <c r="BF17" s="433"/>
      <c r="BG17" s="433"/>
      <c r="BH17" s="433"/>
      <c r="BI17" s="433"/>
      <c r="BJ17" s="433"/>
      <c r="BK17" s="433"/>
      <c r="BL17" s="433"/>
      <c r="BM17" s="433"/>
    </row>
    <row r="18" spans="1:65" ht="15.75" customHeight="1">
      <c r="A18" s="47">
        <v>1974</v>
      </c>
      <c r="B18" s="251">
        <v>1329.6010000000001</v>
      </c>
      <c r="C18" s="50">
        <v>1171.796</v>
      </c>
      <c r="D18" s="50">
        <v>157.80500000000001</v>
      </c>
      <c r="E18" s="50">
        <v>2596.7190000000001</v>
      </c>
      <c r="F18" s="50">
        <v>167.31800000000001</v>
      </c>
      <c r="G18" s="50">
        <v>4093.6380000000004</v>
      </c>
      <c r="H18" s="50">
        <v>9.5180000000000007</v>
      </c>
      <c r="I18" s="248">
        <v>223.76499999999999</v>
      </c>
      <c r="J18" s="248">
        <v>213.18200000000002</v>
      </c>
      <c r="K18" s="248">
        <v>3647.1730000000007</v>
      </c>
      <c r="L18" s="248"/>
      <c r="M18" s="249">
        <v>1974</v>
      </c>
      <c r="N18" s="248">
        <v>3647.1730000000007</v>
      </c>
      <c r="O18" s="248">
        <v>1493.873</v>
      </c>
      <c r="P18" s="248">
        <v>555.101</v>
      </c>
      <c r="Q18" s="248">
        <v>125.374</v>
      </c>
      <c r="R18" s="248">
        <v>162.73599999999999</v>
      </c>
      <c r="S18" s="248">
        <v>1285.259</v>
      </c>
      <c r="T18" s="248">
        <v>24.83</v>
      </c>
      <c r="U18" s="433"/>
      <c r="W18" s="242"/>
      <c r="X18" s="242"/>
      <c r="Y18" s="242"/>
      <c r="Z18" s="242"/>
      <c r="AE18" s="433"/>
      <c r="AF18" s="433"/>
      <c r="AG18" s="433"/>
      <c r="AH18" s="433"/>
      <c r="AI18" s="433"/>
      <c r="AJ18" s="433"/>
      <c r="AK18" s="433"/>
      <c r="AL18" s="433"/>
      <c r="AM18" s="433"/>
      <c r="AN18" s="433"/>
      <c r="AO18" s="433"/>
      <c r="AP18" s="433"/>
      <c r="AQ18" s="433"/>
      <c r="AR18" s="433"/>
      <c r="AS18" s="433"/>
      <c r="AT18" s="433"/>
      <c r="AU18" s="433"/>
      <c r="AV18" s="433"/>
      <c r="AW18" s="433"/>
      <c r="AX18" s="433"/>
      <c r="AY18" s="433"/>
      <c r="AZ18" s="433"/>
      <c r="BA18" s="433"/>
      <c r="BB18" s="433"/>
      <c r="BC18" s="433"/>
      <c r="BD18" s="433"/>
      <c r="BE18" s="433"/>
      <c r="BF18" s="433"/>
      <c r="BG18" s="433"/>
      <c r="BH18" s="433"/>
      <c r="BI18" s="433"/>
      <c r="BJ18" s="433"/>
      <c r="BK18" s="433"/>
      <c r="BL18" s="433"/>
      <c r="BM18" s="433"/>
    </row>
    <row r="19" spans="1:65" ht="15.75" customHeight="1">
      <c r="A19" s="47">
        <v>1975</v>
      </c>
      <c r="B19" s="251">
        <v>1036</v>
      </c>
      <c r="C19" s="50">
        <v>946</v>
      </c>
      <c r="D19" s="50">
        <v>90</v>
      </c>
      <c r="E19" s="50">
        <v>3281</v>
      </c>
      <c r="F19" s="50">
        <v>250</v>
      </c>
      <c r="G19" s="50">
        <v>4567.3360000000002</v>
      </c>
      <c r="H19" s="50">
        <v>10</v>
      </c>
      <c r="I19" s="248">
        <v>274</v>
      </c>
      <c r="J19" s="248">
        <v>94</v>
      </c>
      <c r="K19" s="248">
        <v>4189</v>
      </c>
      <c r="L19" s="248"/>
      <c r="M19" s="249">
        <v>1975</v>
      </c>
      <c r="N19" s="248">
        <v>4189</v>
      </c>
      <c r="O19" s="248">
        <v>1497</v>
      </c>
      <c r="P19" s="248">
        <v>618</v>
      </c>
      <c r="Q19" s="248">
        <v>170</v>
      </c>
      <c r="R19" s="248">
        <v>202</v>
      </c>
      <c r="S19" s="248">
        <v>1687</v>
      </c>
      <c r="T19" s="248">
        <v>15</v>
      </c>
      <c r="U19" s="433"/>
      <c r="W19" s="242"/>
      <c r="X19" s="242"/>
      <c r="Y19" s="242"/>
      <c r="Z19" s="242"/>
      <c r="AE19" s="433"/>
      <c r="AF19" s="433"/>
      <c r="AG19" s="433"/>
      <c r="AH19" s="433"/>
      <c r="AI19" s="433"/>
      <c r="AJ19" s="433"/>
      <c r="AK19" s="433"/>
      <c r="AL19" s="433"/>
      <c r="AM19" s="433"/>
      <c r="AN19" s="433"/>
      <c r="AO19" s="433"/>
      <c r="AP19" s="433"/>
      <c r="AQ19" s="433"/>
      <c r="AR19" s="433"/>
      <c r="AS19" s="433"/>
      <c r="AT19" s="433"/>
      <c r="AU19" s="433"/>
      <c r="AV19" s="433"/>
      <c r="AW19" s="433"/>
      <c r="AX19" s="433"/>
      <c r="AY19" s="433"/>
      <c r="AZ19" s="433"/>
      <c r="BA19" s="433"/>
      <c r="BB19" s="433"/>
      <c r="BC19" s="433"/>
      <c r="BD19" s="433"/>
      <c r="BE19" s="433"/>
      <c r="BF19" s="433"/>
      <c r="BG19" s="433"/>
      <c r="BH19" s="433"/>
      <c r="BI19" s="433"/>
      <c r="BJ19" s="433"/>
      <c r="BK19" s="433"/>
      <c r="BL19" s="433"/>
      <c r="BM19" s="433"/>
    </row>
    <row r="20" spans="1:65" ht="15.75" customHeight="1">
      <c r="A20" s="47">
        <v>1976</v>
      </c>
      <c r="B20" s="251">
        <v>1236.114</v>
      </c>
      <c r="C20" s="50">
        <v>1187.6130000000001</v>
      </c>
      <c r="D20" s="50">
        <v>48.501000000000005</v>
      </c>
      <c r="E20" s="50">
        <v>3818.1529999999998</v>
      </c>
      <c r="F20" s="50">
        <v>325.94600000000003</v>
      </c>
      <c r="G20" s="50">
        <v>5380.2129999999997</v>
      </c>
      <c r="H20" s="50">
        <v>11.872</v>
      </c>
      <c r="I20" s="248">
        <v>438.95800000000003</v>
      </c>
      <c r="J20" s="248">
        <v>216.36500000000001</v>
      </c>
      <c r="K20" s="248">
        <v>4713.018</v>
      </c>
      <c r="L20" s="248"/>
      <c r="M20" s="249">
        <v>1976</v>
      </c>
      <c r="N20" s="248">
        <v>4713.018</v>
      </c>
      <c r="O20" s="248">
        <v>1757.105</v>
      </c>
      <c r="P20" s="248">
        <v>667.779</v>
      </c>
      <c r="Q20" s="248">
        <v>201.297</v>
      </c>
      <c r="R20" s="248">
        <v>235.23</v>
      </c>
      <c r="S20" s="248">
        <v>1778.3240000000001</v>
      </c>
      <c r="T20" s="248">
        <v>73.283000000000001</v>
      </c>
      <c r="U20" s="433"/>
      <c r="W20" s="242"/>
      <c r="X20" s="242"/>
      <c r="Y20" s="242"/>
      <c r="Z20" s="242"/>
      <c r="AE20" s="433"/>
      <c r="AF20" s="433"/>
      <c r="AG20" s="433"/>
      <c r="AH20" s="433"/>
      <c r="AI20" s="433"/>
      <c r="AJ20" s="433"/>
      <c r="AK20" s="433"/>
      <c r="AL20" s="433"/>
      <c r="AM20" s="433"/>
      <c r="AN20" s="433"/>
      <c r="AO20" s="433"/>
      <c r="AP20" s="433"/>
      <c r="AQ20" s="433"/>
      <c r="AR20" s="433"/>
      <c r="AS20" s="433"/>
      <c r="AT20" s="433"/>
      <c r="AU20" s="433"/>
      <c r="AV20" s="433"/>
      <c r="AW20" s="433"/>
      <c r="AX20" s="433"/>
      <c r="AY20" s="433"/>
      <c r="AZ20" s="433"/>
      <c r="BA20" s="433"/>
      <c r="BB20" s="433"/>
      <c r="BC20" s="433"/>
      <c r="BD20" s="433"/>
      <c r="BE20" s="433"/>
      <c r="BF20" s="433"/>
      <c r="BG20" s="433"/>
      <c r="BH20" s="433"/>
      <c r="BI20" s="433"/>
      <c r="BJ20" s="433"/>
      <c r="BK20" s="433"/>
      <c r="BL20" s="433"/>
      <c r="BM20" s="433"/>
    </row>
    <row r="21" spans="1:65" ht="15.75" customHeight="1">
      <c r="A21" s="47">
        <v>1977</v>
      </c>
      <c r="B21" s="251">
        <v>1187.3969999999999</v>
      </c>
      <c r="C21" s="50">
        <v>1161.5409999999999</v>
      </c>
      <c r="D21" s="50">
        <v>25.855999999999998</v>
      </c>
      <c r="E21" s="50">
        <v>4356.4359999999997</v>
      </c>
      <c r="F21" s="50">
        <v>257.15800000000002</v>
      </c>
      <c r="G21" s="50">
        <v>5800.991</v>
      </c>
      <c r="H21" s="50">
        <v>13.743</v>
      </c>
      <c r="I21" s="248">
        <v>324.66800000000001</v>
      </c>
      <c r="J21" s="248">
        <v>442.197</v>
      </c>
      <c r="K21" s="248">
        <v>5020.3829999999998</v>
      </c>
      <c r="L21" s="248"/>
      <c r="M21" s="249">
        <v>1977</v>
      </c>
      <c r="N21" s="248">
        <v>5020.3829999999998</v>
      </c>
      <c r="O21" s="248">
        <v>1880.085</v>
      </c>
      <c r="P21" s="248">
        <v>678.33199999999999</v>
      </c>
      <c r="Q21" s="248">
        <v>195.214</v>
      </c>
      <c r="R21" s="248">
        <v>216.08600000000001</v>
      </c>
      <c r="S21" s="248">
        <v>2036.914</v>
      </c>
      <c r="T21" s="248">
        <v>13.752000000000001</v>
      </c>
      <c r="U21" s="433"/>
      <c r="W21" s="242"/>
      <c r="X21" s="242"/>
      <c r="Y21" s="242"/>
      <c r="Z21" s="242"/>
      <c r="AE21" s="433"/>
      <c r="AF21" s="433"/>
      <c r="AG21" s="433"/>
      <c r="AH21" s="433"/>
      <c r="AI21" s="433"/>
      <c r="AJ21" s="433"/>
      <c r="AK21" s="433"/>
      <c r="AL21" s="433"/>
      <c r="AM21" s="433"/>
      <c r="AN21" s="433"/>
      <c r="AO21" s="433"/>
      <c r="AP21" s="433"/>
      <c r="AQ21" s="433"/>
      <c r="AR21" s="433"/>
      <c r="AS21" s="433"/>
      <c r="AT21" s="433"/>
      <c r="AU21" s="433"/>
      <c r="AV21" s="433"/>
      <c r="AW21" s="433"/>
      <c r="AX21" s="433"/>
      <c r="AY21" s="433"/>
      <c r="AZ21" s="433"/>
      <c r="BA21" s="433"/>
      <c r="BB21" s="433"/>
      <c r="BC21" s="433"/>
      <c r="BD21" s="433"/>
      <c r="BE21" s="433"/>
      <c r="BF21" s="433"/>
      <c r="BG21" s="433"/>
      <c r="BH21" s="433"/>
      <c r="BI21" s="433"/>
      <c r="BJ21" s="433"/>
      <c r="BK21" s="433"/>
      <c r="BL21" s="433"/>
      <c r="BM21" s="433"/>
    </row>
    <row r="22" spans="1:65" ht="15.75" customHeight="1">
      <c r="A22" s="47">
        <v>1978</v>
      </c>
      <c r="B22" s="251">
        <v>1036.0350000000001</v>
      </c>
      <c r="C22" s="50">
        <v>1013.728</v>
      </c>
      <c r="D22" s="50">
        <v>22.306999999999999</v>
      </c>
      <c r="E22" s="50">
        <v>4885.049</v>
      </c>
      <c r="F22" s="50">
        <v>326.31799999999998</v>
      </c>
      <c r="G22" s="50">
        <v>6247.402</v>
      </c>
      <c r="H22" s="50">
        <v>15.823</v>
      </c>
      <c r="I22" s="248">
        <v>348.03899999999999</v>
      </c>
      <c r="J22" s="248">
        <v>203.83</v>
      </c>
      <c r="K22" s="248">
        <v>5679.71</v>
      </c>
      <c r="L22" s="248"/>
      <c r="M22" s="249">
        <v>1978</v>
      </c>
      <c r="N22" s="248">
        <v>5679.71</v>
      </c>
      <c r="O22" s="248">
        <v>2110.5219999999999</v>
      </c>
      <c r="P22" s="248">
        <v>917.01400000000001</v>
      </c>
      <c r="Q22" s="248">
        <v>232.13399999999999</v>
      </c>
      <c r="R22" s="248">
        <v>253.80699999999999</v>
      </c>
      <c r="S22" s="248">
        <v>2132.2740000000003</v>
      </c>
      <c r="T22" s="248">
        <v>33.959000000000003</v>
      </c>
      <c r="U22" s="433"/>
      <c r="W22" s="242"/>
      <c r="X22" s="242"/>
      <c r="Y22" s="242"/>
      <c r="Z22" s="242"/>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row>
    <row r="23" spans="1:65" ht="15.75" customHeight="1">
      <c r="A23" s="47">
        <v>1979</v>
      </c>
      <c r="B23" s="251">
        <v>852.774</v>
      </c>
      <c r="C23" s="50">
        <v>834.79</v>
      </c>
      <c r="D23" s="50">
        <v>17.983999999999998</v>
      </c>
      <c r="E23" s="50">
        <v>5489.6909999999998</v>
      </c>
      <c r="F23" s="50">
        <v>371.11500000000001</v>
      </c>
      <c r="G23" s="50">
        <v>6713.58</v>
      </c>
      <c r="H23" s="50">
        <v>15.323</v>
      </c>
      <c r="I23" s="248">
        <v>422.83800000000002</v>
      </c>
      <c r="J23" s="248">
        <v>158.54300000000001</v>
      </c>
      <c r="K23" s="248">
        <v>6116.8760000000002</v>
      </c>
      <c r="L23" s="248"/>
      <c r="M23" s="249">
        <v>1979</v>
      </c>
      <c r="N23" s="248">
        <v>6116.8760000000002</v>
      </c>
      <c r="O23" s="248">
        <v>2207.4009999999998</v>
      </c>
      <c r="P23" s="248">
        <v>996.99599999999998</v>
      </c>
      <c r="Q23" s="248">
        <v>254.99799999999999</v>
      </c>
      <c r="R23" s="248">
        <v>295.36599999999999</v>
      </c>
      <c r="S23" s="248">
        <v>2324.0759999999996</v>
      </c>
      <c r="T23" s="248">
        <v>38.039000000000001</v>
      </c>
      <c r="U23" s="433"/>
      <c r="W23" s="242"/>
      <c r="X23" s="242"/>
      <c r="Y23" s="242"/>
      <c r="Z23" s="242"/>
      <c r="AE23" s="433"/>
      <c r="AF23" s="433"/>
      <c r="AG23" s="433"/>
      <c r="AH23" s="433"/>
      <c r="AI23" s="433"/>
      <c r="AJ23" s="433"/>
      <c r="AK23" s="433"/>
      <c r="AL23" s="433"/>
      <c r="AM23" s="433"/>
      <c r="AN23" s="433"/>
      <c r="AO23" s="433"/>
      <c r="AP23" s="433"/>
      <c r="AQ23" s="433"/>
      <c r="AR23" s="433"/>
      <c r="AS23" s="433"/>
      <c r="AT23" s="433"/>
      <c r="AU23" s="433"/>
      <c r="AV23" s="433"/>
      <c r="AW23" s="433"/>
      <c r="AX23" s="433"/>
      <c r="AY23" s="433"/>
      <c r="AZ23" s="433"/>
      <c r="BA23" s="433"/>
      <c r="BB23" s="433"/>
      <c r="BC23" s="433"/>
      <c r="BD23" s="433"/>
      <c r="BE23" s="433"/>
      <c r="BF23" s="433"/>
      <c r="BG23" s="433"/>
      <c r="BH23" s="433"/>
      <c r="BI23" s="433"/>
      <c r="BJ23" s="433"/>
      <c r="BK23" s="433"/>
      <c r="BL23" s="433"/>
      <c r="BM23" s="433"/>
    </row>
    <row r="24" spans="1:65" ht="15.75" customHeight="1">
      <c r="A24" s="61" t="s">
        <v>128</v>
      </c>
      <c r="B24" s="251"/>
      <c r="C24" s="50"/>
      <c r="D24" s="50"/>
      <c r="E24" s="50"/>
      <c r="F24" s="267"/>
      <c r="G24" s="50"/>
      <c r="H24" s="247"/>
      <c r="I24" s="247"/>
      <c r="J24" s="248"/>
      <c r="K24" s="248"/>
      <c r="L24" s="28"/>
      <c r="M24" s="61" t="s">
        <v>128</v>
      </c>
      <c r="N24" s="248"/>
      <c r="O24" s="248"/>
      <c r="P24" s="248"/>
      <c r="Q24" s="248"/>
      <c r="R24" s="248"/>
      <c r="S24" s="248"/>
      <c r="T24" s="248"/>
      <c r="U24" s="433"/>
      <c r="W24" s="433"/>
      <c r="X24" s="433"/>
      <c r="Y24" s="433"/>
      <c r="Z24" s="433"/>
      <c r="AE24" s="433"/>
      <c r="AF24" s="433"/>
      <c r="AG24" s="433"/>
      <c r="AH24" s="433"/>
      <c r="AI24" s="433"/>
      <c r="AJ24" s="433"/>
      <c r="AK24" s="433"/>
      <c r="AL24" s="433"/>
      <c r="AM24" s="433"/>
      <c r="AN24" s="433"/>
      <c r="AO24" s="433"/>
      <c r="AP24" s="433"/>
      <c r="AQ24" s="433"/>
      <c r="AR24" s="433"/>
      <c r="AS24" s="433"/>
      <c r="AT24" s="433"/>
      <c r="AU24" s="433"/>
      <c r="AV24" s="433"/>
      <c r="AW24" s="433"/>
      <c r="AX24" s="433"/>
      <c r="AY24" s="433"/>
      <c r="AZ24" s="433"/>
      <c r="BA24" s="433"/>
      <c r="BB24" s="433"/>
      <c r="BC24" s="433"/>
      <c r="BD24" s="433"/>
      <c r="BE24" s="433"/>
      <c r="BF24" s="433"/>
      <c r="BG24" s="433"/>
      <c r="BH24" s="433"/>
      <c r="BI24" s="433"/>
      <c r="BJ24" s="433"/>
      <c r="BK24" s="433"/>
      <c r="BL24" s="433"/>
      <c r="BM24" s="433"/>
    </row>
    <row r="25" spans="1:65" ht="15.75" customHeight="1">
      <c r="A25" s="67" t="s">
        <v>320</v>
      </c>
      <c r="B25" s="50"/>
      <c r="C25" s="50"/>
      <c r="D25" s="50"/>
      <c r="E25" s="50"/>
      <c r="F25" s="267"/>
      <c r="G25" s="50"/>
      <c r="H25" s="247"/>
      <c r="I25" s="247"/>
      <c r="J25" s="248"/>
      <c r="K25" s="248"/>
      <c r="L25" s="28"/>
      <c r="M25" s="67" t="s">
        <v>468</v>
      </c>
      <c r="N25" s="248"/>
      <c r="O25" s="248"/>
      <c r="P25" s="248"/>
      <c r="Q25" s="248"/>
      <c r="R25" s="248"/>
      <c r="S25" s="248"/>
      <c r="T25" s="248"/>
      <c r="U25" s="433"/>
      <c r="W25" s="433"/>
      <c r="X25" s="433"/>
      <c r="Y25" s="433"/>
      <c r="Z25" s="433"/>
      <c r="AE25" s="433"/>
      <c r="AF25" s="433"/>
      <c r="AG25" s="433"/>
      <c r="AH25" s="433"/>
      <c r="AI25" s="433"/>
      <c r="AJ25" s="433"/>
      <c r="AK25" s="433"/>
      <c r="AL25" s="433"/>
      <c r="AM25" s="433"/>
      <c r="AN25" s="433"/>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row>
    <row r="26" spans="1:65" ht="15.75" customHeight="1">
      <c r="A26" s="67" t="s">
        <v>321</v>
      </c>
      <c r="B26" s="50"/>
      <c r="C26" s="50"/>
      <c r="D26" s="50"/>
      <c r="E26" s="50"/>
      <c r="F26" s="267"/>
      <c r="G26" s="50"/>
      <c r="H26" s="247"/>
      <c r="J26" s="248"/>
      <c r="K26" s="248"/>
      <c r="L26" s="28"/>
      <c r="M26" s="67" t="s">
        <v>467</v>
      </c>
      <c r="N26" s="248"/>
      <c r="O26" s="248"/>
      <c r="P26" s="248"/>
      <c r="Q26" s="248"/>
      <c r="R26" s="248"/>
      <c r="S26" s="248"/>
      <c r="T26" s="248"/>
      <c r="U26" s="433"/>
      <c r="W26" s="433"/>
      <c r="X26" s="433"/>
      <c r="Y26" s="433"/>
      <c r="Z26" s="433"/>
      <c r="AE26" s="433"/>
      <c r="AF26" s="433"/>
      <c r="AG26" s="433"/>
      <c r="AH26" s="433"/>
      <c r="AI26" s="433"/>
      <c r="AJ26" s="433"/>
      <c r="AK26" s="433"/>
      <c r="AL26" s="433"/>
      <c r="AM26" s="433"/>
      <c r="AN26" s="433"/>
      <c r="AO26" s="433"/>
      <c r="AP26" s="433"/>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row>
    <row r="27" spans="1:65" ht="15.75" customHeight="1">
      <c r="A27" s="67" t="s">
        <v>325</v>
      </c>
      <c r="B27" s="50"/>
      <c r="C27" s="50"/>
      <c r="D27" s="50"/>
      <c r="E27" s="50"/>
      <c r="F27" s="267"/>
      <c r="G27" s="50"/>
      <c r="H27" s="247"/>
      <c r="J27" s="248"/>
      <c r="K27" s="248"/>
      <c r="L27" s="28"/>
      <c r="M27" s="67" t="s">
        <v>681</v>
      </c>
      <c r="N27" s="248"/>
      <c r="O27" s="248"/>
      <c r="P27" s="248"/>
      <c r="Q27" s="248"/>
      <c r="R27" s="248"/>
      <c r="S27" s="248"/>
      <c r="T27" s="248"/>
      <c r="U27" s="433"/>
      <c r="W27" s="433"/>
      <c r="X27" s="433"/>
      <c r="Y27" s="433"/>
      <c r="Z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row>
    <row r="28" spans="1:65" ht="15.75" customHeight="1">
      <c r="A28" s="67" t="s">
        <v>327</v>
      </c>
      <c r="B28" s="50"/>
      <c r="C28" s="50"/>
      <c r="D28" s="50"/>
      <c r="E28" s="50"/>
      <c r="F28" s="267"/>
      <c r="G28" s="50"/>
      <c r="H28" s="247"/>
      <c r="I28" s="247"/>
      <c r="J28" s="248"/>
      <c r="K28" s="248"/>
      <c r="L28" s="28"/>
      <c r="M28" s="67"/>
      <c r="N28" s="248"/>
      <c r="O28" s="248"/>
      <c r="P28" s="248"/>
      <c r="Q28" s="248"/>
      <c r="R28" s="248"/>
      <c r="S28" s="248"/>
      <c r="T28" s="248"/>
      <c r="U28" s="433"/>
      <c r="W28" s="433"/>
      <c r="X28" s="433"/>
      <c r="Y28" s="433"/>
      <c r="Z28" s="433"/>
      <c r="AE28" s="433"/>
      <c r="AF28" s="433"/>
      <c r="AG28" s="433"/>
      <c r="AH28" s="433"/>
      <c r="AI28" s="433"/>
      <c r="AJ28" s="433"/>
      <c r="AK28" s="433"/>
      <c r="AL28" s="433"/>
      <c r="AM28" s="433"/>
      <c r="AN28" s="433"/>
      <c r="AO28" s="433"/>
      <c r="AP28" s="433"/>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row>
    <row r="29" spans="1:65" ht="15.75" customHeight="1">
      <c r="A29" s="67" t="s">
        <v>649</v>
      </c>
      <c r="B29" s="50"/>
      <c r="C29" s="50"/>
      <c r="D29" s="50"/>
      <c r="E29" s="50"/>
      <c r="F29" s="267"/>
      <c r="G29" s="50"/>
      <c r="H29" s="247"/>
      <c r="I29" s="247"/>
      <c r="J29" s="248"/>
      <c r="K29" s="248"/>
      <c r="L29" s="28"/>
      <c r="N29" s="248"/>
      <c r="O29" s="248"/>
      <c r="P29" s="248"/>
      <c r="Q29" s="248"/>
      <c r="R29" s="248"/>
      <c r="S29" s="248"/>
      <c r="T29" s="248"/>
      <c r="U29" s="433"/>
      <c r="W29" s="433"/>
      <c r="X29" s="433"/>
      <c r="Y29" s="433"/>
      <c r="Z29" s="433"/>
      <c r="AE29" s="433"/>
      <c r="AF29" s="433"/>
      <c r="AG29" s="433"/>
      <c r="AH29" s="433"/>
      <c r="AI29" s="433"/>
      <c r="AJ29" s="433"/>
      <c r="AK29" s="433"/>
      <c r="AL29" s="433"/>
      <c r="AM29" s="433"/>
      <c r="AN29" s="433"/>
      <c r="AO29" s="433"/>
      <c r="AP29" s="433"/>
      <c r="AQ29" s="433"/>
      <c r="AR29" s="433"/>
      <c r="AS29" s="433"/>
      <c r="AT29" s="433"/>
      <c r="AU29" s="433"/>
      <c r="AV29" s="433"/>
      <c r="AW29" s="433"/>
      <c r="AX29" s="433"/>
      <c r="AY29" s="433"/>
      <c r="AZ29" s="433"/>
      <c r="BA29" s="433"/>
      <c r="BB29" s="433"/>
      <c r="BC29" s="433"/>
      <c r="BD29" s="433"/>
      <c r="BE29" s="433"/>
      <c r="BF29" s="433"/>
      <c r="BG29" s="433"/>
      <c r="BH29" s="433"/>
      <c r="BI29" s="433"/>
      <c r="BJ29" s="433"/>
      <c r="BK29" s="433"/>
      <c r="BL29" s="433"/>
      <c r="BM29" s="433"/>
    </row>
    <row r="30" spans="1:65" ht="15.75" customHeight="1">
      <c r="A30" s="390" t="s">
        <v>592</v>
      </c>
      <c r="B30" s="433"/>
      <c r="C30" s="433"/>
      <c r="D30" s="433"/>
      <c r="E30" s="433"/>
      <c r="F30" s="433"/>
      <c r="G30" s="433"/>
      <c r="H30" s="433"/>
      <c r="I30" s="433"/>
      <c r="J30" s="433"/>
      <c r="K30" s="433"/>
      <c r="L30" s="28"/>
      <c r="M30" s="390" t="s">
        <v>592</v>
      </c>
      <c r="N30" s="433"/>
      <c r="O30" s="433"/>
      <c r="P30" s="433"/>
      <c r="Q30" s="433"/>
      <c r="R30" s="433"/>
      <c r="S30" s="433"/>
      <c r="T30" s="433"/>
      <c r="U30" s="433"/>
      <c r="W30" s="433"/>
      <c r="X30" s="433"/>
      <c r="Y30" s="433"/>
      <c r="Z30" s="433"/>
      <c r="AE30" s="433"/>
      <c r="AF30" s="433"/>
      <c r="AG30" s="433"/>
      <c r="AH30" s="433"/>
      <c r="AI30" s="433"/>
      <c r="AJ30" s="433"/>
      <c r="AK30" s="433"/>
      <c r="AL30" s="433"/>
      <c r="AM30" s="433"/>
      <c r="AN30" s="433"/>
      <c r="AO30" s="433"/>
      <c r="AP30" s="433"/>
      <c r="AQ30" s="433"/>
      <c r="AR30" s="433"/>
      <c r="AS30" s="433"/>
      <c r="AT30" s="433"/>
      <c r="AU30" s="433"/>
      <c r="AV30" s="433"/>
      <c r="AW30" s="433"/>
      <c r="AX30" s="433"/>
      <c r="AY30" s="433"/>
      <c r="AZ30" s="433"/>
      <c r="BA30" s="433"/>
      <c r="BB30" s="433"/>
      <c r="BC30" s="433"/>
      <c r="BD30" s="433"/>
      <c r="BE30" s="433"/>
      <c r="BF30" s="433"/>
      <c r="BG30" s="433"/>
      <c r="BH30" s="433"/>
      <c r="BI30" s="433"/>
      <c r="BJ30" s="433"/>
      <c r="BK30" s="433"/>
      <c r="BL30" s="433"/>
      <c r="BM30" s="433"/>
    </row>
    <row r="31" spans="1:65" ht="9.6" customHeight="1">
      <c r="A31" s="434"/>
      <c r="B31" s="435"/>
      <c r="C31" s="435"/>
      <c r="D31" s="435"/>
      <c r="E31" s="435"/>
      <c r="F31" s="435"/>
      <c r="G31" s="435"/>
      <c r="H31" s="435"/>
      <c r="I31" s="435"/>
      <c r="J31" s="435"/>
      <c r="K31" s="436"/>
      <c r="L31" s="28"/>
      <c r="M31" s="434"/>
      <c r="N31" s="436"/>
      <c r="O31" s="436"/>
      <c r="P31" s="435"/>
      <c r="Q31" s="433"/>
      <c r="R31" s="433"/>
      <c r="S31" s="433"/>
      <c r="T31" s="433"/>
      <c r="U31" s="433"/>
      <c r="W31" s="433"/>
      <c r="X31" s="433"/>
      <c r="Y31" s="433"/>
      <c r="Z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row>
    <row r="32" spans="1:65" ht="15">
      <c r="A32" s="201"/>
      <c r="B32" s="376"/>
      <c r="C32" s="270" t="s">
        <v>10</v>
      </c>
      <c r="D32" s="437"/>
      <c r="E32" s="438"/>
      <c r="F32" s="439"/>
      <c r="G32" s="439"/>
      <c r="H32" s="438"/>
      <c r="I32" s="440"/>
      <c r="J32" s="440"/>
      <c r="K32" s="441"/>
      <c r="L32" s="28"/>
      <c r="M32" s="319"/>
      <c r="N32" s="442"/>
      <c r="O32" s="213" t="s">
        <v>10</v>
      </c>
      <c r="P32" s="306"/>
      <c r="Q32" s="273"/>
      <c r="R32" s="273"/>
      <c r="S32" s="273"/>
      <c r="T32" s="273"/>
      <c r="U32" s="433"/>
      <c r="W32" s="433"/>
      <c r="X32" s="433"/>
      <c r="Y32" s="433"/>
      <c r="Z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3"/>
      <c r="BM32" s="433"/>
    </row>
    <row r="33" spans="1:65" ht="31.15" customHeight="1">
      <c r="A33" s="201"/>
      <c r="B33" s="203"/>
      <c r="C33" s="383" t="s">
        <v>317</v>
      </c>
      <c r="D33" s="385" t="s">
        <v>318</v>
      </c>
      <c r="E33" s="384"/>
      <c r="F33" s="385"/>
      <c r="G33" s="385"/>
      <c r="H33" s="383"/>
      <c r="I33" s="383"/>
      <c r="J33" s="383"/>
      <c r="K33" s="383"/>
      <c r="L33" s="28"/>
      <c r="M33" s="201"/>
      <c r="N33" s="385"/>
      <c r="O33" s="271" t="s">
        <v>328</v>
      </c>
      <c r="P33" s="279" t="s">
        <v>50</v>
      </c>
      <c r="Q33" s="279" t="s">
        <v>333</v>
      </c>
      <c r="R33" s="279" t="s">
        <v>329</v>
      </c>
      <c r="S33" s="260" t="s">
        <v>322</v>
      </c>
      <c r="T33" s="260" t="s">
        <v>397</v>
      </c>
      <c r="U33" s="433"/>
      <c r="W33" s="433"/>
      <c r="X33" s="433"/>
      <c r="Y33" s="433"/>
      <c r="Z33" s="433"/>
      <c r="AE33" s="433"/>
      <c r="AF33" s="433"/>
      <c r="AG33" s="433"/>
      <c r="AH33" s="433"/>
      <c r="AI33" s="433"/>
      <c r="AJ33" s="433"/>
      <c r="AK33" s="433"/>
      <c r="AL33" s="433"/>
      <c r="AM33" s="433"/>
      <c r="AN33" s="433"/>
      <c r="AO33" s="433"/>
      <c r="AP33" s="433"/>
      <c r="AQ33" s="433"/>
      <c r="AR33" s="433"/>
      <c r="AS33" s="433"/>
      <c r="AT33" s="433"/>
      <c r="AU33" s="433"/>
      <c r="AV33" s="433"/>
      <c r="AW33" s="433"/>
      <c r="AX33" s="433"/>
      <c r="AY33" s="433"/>
      <c r="AZ33" s="433"/>
      <c r="BA33" s="433"/>
      <c r="BB33" s="433"/>
      <c r="BC33" s="433"/>
      <c r="BD33" s="433"/>
      <c r="BE33" s="433"/>
      <c r="BF33" s="433"/>
      <c r="BG33" s="433"/>
      <c r="BH33" s="433"/>
      <c r="BI33" s="433"/>
      <c r="BJ33" s="433"/>
      <c r="BK33" s="433"/>
      <c r="BL33" s="433"/>
      <c r="BM33" s="433"/>
    </row>
    <row r="34" spans="1:65" ht="15" customHeight="1">
      <c r="A34" s="200"/>
      <c r="B34" s="260" t="s">
        <v>323</v>
      </c>
      <c r="C34" s="213"/>
      <c r="D34" s="369"/>
      <c r="E34" s="369"/>
      <c r="F34" s="369"/>
      <c r="G34" s="369"/>
      <c r="H34" s="369"/>
      <c r="I34" s="369"/>
      <c r="J34" s="369"/>
      <c r="K34" s="369"/>
      <c r="L34" s="28"/>
      <c r="M34" s="200"/>
      <c r="N34" s="260" t="s">
        <v>323</v>
      </c>
      <c r="O34" s="213"/>
      <c r="P34" s="273"/>
      <c r="Q34" s="273"/>
      <c r="R34" s="273"/>
      <c r="S34" s="273"/>
      <c r="T34" s="273"/>
      <c r="U34" s="433"/>
      <c r="W34" s="433"/>
      <c r="X34" s="433"/>
      <c r="Y34" s="433"/>
      <c r="Z34" s="433"/>
      <c r="AE34" s="433"/>
      <c r="AF34" s="433"/>
      <c r="AG34" s="433"/>
      <c r="AH34" s="433"/>
      <c r="AI34" s="433"/>
      <c r="AJ34" s="433"/>
      <c r="AK34" s="433"/>
      <c r="AL34" s="433"/>
      <c r="AM34" s="433"/>
      <c r="AN34" s="433"/>
      <c r="AO34" s="433"/>
      <c r="AP34" s="433"/>
      <c r="AQ34" s="433"/>
      <c r="AR34" s="433"/>
      <c r="AS34" s="433"/>
      <c r="AT34" s="433"/>
      <c r="AU34" s="433"/>
      <c r="AV34" s="433"/>
      <c r="AW34" s="433"/>
      <c r="AX34" s="433"/>
      <c r="AY34" s="433"/>
      <c r="AZ34" s="433"/>
      <c r="BA34" s="433"/>
      <c r="BB34" s="433"/>
      <c r="BC34" s="433"/>
      <c r="BD34" s="433"/>
      <c r="BE34" s="433"/>
      <c r="BF34" s="433"/>
      <c r="BG34" s="433"/>
      <c r="BH34" s="433"/>
      <c r="BI34" s="433"/>
      <c r="BJ34" s="433"/>
      <c r="BK34" s="433"/>
      <c r="BL34" s="433"/>
      <c r="BM34" s="433"/>
    </row>
    <row r="35" spans="1:65" ht="15.75" customHeight="1">
      <c r="A35" s="47">
        <v>1980</v>
      </c>
      <c r="B35" s="251">
        <v>675</v>
      </c>
      <c r="C35" s="50">
        <v>664</v>
      </c>
      <c r="D35" s="50">
        <v>11</v>
      </c>
      <c r="E35" s="50">
        <v>5540</v>
      </c>
      <c r="F35" s="50">
        <v>492</v>
      </c>
      <c r="G35" s="50">
        <v>6707</v>
      </c>
      <c r="H35" s="50">
        <v>19</v>
      </c>
      <c r="I35" s="248">
        <v>507</v>
      </c>
      <c r="J35" s="248">
        <v>110</v>
      </c>
      <c r="K35" s="248">
        <v>6071</v>
      </c>
      <c r="L35" s="248"/>
      <c r="M35" s="249">
        <v>1980</v>
      </c>
      <c r="N35" s="248">
        <v>6071</v>
      </c>
      <c r="O35" s="248">
        <v>2316</v>
      </c>
      <c r="P35" s="248">
        <v>1093</v>
      </c>
      <c r="Q35" s="248">
        <v>295</v>
      </c>
      <c r="R35" s="248">
        <v>342</v>
      </c>
      <c r="S35" s="248">
        <v>1979</v>
      </c>
      <c r="T35" s="248">
        <v>46</v>
      </c>
      <c r="U35" s="433"/>
      <c r="W35" s="242"/>
      <c r="X35" s="242"/>
      <c r="Y35" s="242"/>
      <c r="Z35" s="242"/>
      <c r="AE35" s="433"/>
      <c r="AF35" s="433"/>
      <c r="AG35" s="433"/>
      <c r="AH35" s="433"/>
      <c r="AI35" s="433"/>
      <c r="AJ35" s="433"/>
      <c r="AK35" s="433"/>
      <c r="AL35" s="433"/>
      <c r="AM35" s="433"/>
      <c r="AN35" s="433"/>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row>
    <row r="36" spans="1:65" ht="15.75" customHeight="1">
      <c r="A36" s="47">
        <v>1981</v>
      </c>
      <c r="B36" s="251">
        <v>568.4</v>
      </c>
      <c r="C36" s="50">
        <v>562.5</v>
      </c>
      <c r="D36" s="50">
        <v>5.9</v>
      </c>
      <c r="E36" s="50">
        <v>5475.2</v>
      </c>
      <c r="F36" s="50">
        <v>275.39999999999998</v>
      </c>
      <c r="G36" s="50">
        <v>6319</v>
      </c>
      <c r="H36" s="50">
        <v>19.8</v>
      </c>
      <c r="I36" s="248">
        <v>375.3</v>
      </c>
      <c r="J36" s="248">
        <v>155.30000000000001</v>
      </c>
      <c r="K36" s="248">
        <v>5768.6</v>
      </c>
      <c r="L36" s="248"/>
      <c r="M36" s="249">
        <v>1981</v>
      </c>
      <c r="N36" s="248">
        <v>5768.6</v>
      </c>
      <c r="O36" s="248">
        <v>2303.3000000000002</v>
      </c>
      <c r="P36" s="248">
        <v>1137.3</v>
      </c>
      <c r="Q36" s="248">
        <v>299.10000000000002</v>
      </c>
      <c r="R36" s="248">
        <v>340.9</v>
      </c>
      <c r="S36" s="248">
        <v>1642.2</v>
      </c>
      <c r="T36" s="248">
        <v>45.8</v>
      </c>
      <c r="U36" s="433"/>
      <c r="W36" s="242"/>
      <c r="X36" s="242"/>
      <c r="Y36" s="242"/>
      <c r="Z36" s="242"/>
      <c r="AE36" s="433"/>
      <c r="AF36" s="433"/>
      <c r="AG36" s="433"/>
      <c r="AH36" s="433"/>
      <c r="AI36" s="433"/>
      <c r="AJ36" s="433"/>
      <c r="AK36" s="433"/>
      <c r="AL36" s="433"/>
      <c r="AM36" s="433"/>
      <c r="AN36" s="433"/>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row>
    <row r="37" spans="1:65" ht="15.75" customHeight="1">
      <c r="A37" s="47">
        <v>1982</v>
      </c>
      <c r="B37" s="251">
        <v>364.8</v>
      </c>
      <c r="C37" s="50">
        <v>363.8</v>
      </c>
      <c r="D37" s="50">
        <v>1</v>
      </c>
      <c r="E37" s="50">
        <v>5459.4</v>
      </c>
      <c r="F37" s="50">
        <v>507.9</v>
      </c>
      <c r="G37" s="50">
        <v>6332.1</v>
      </c>
      <c r="H37" s="50">
        <v>19.2</v>
      </c>
      <c r="I37" s="248">
        <v>470.5</v>
      </c>
      <c r="J37" s="248">
        <v>153.4</v>
      </c>
      <c r="K37" s="248">
        <v>5689</v>
      </c>
      <c r="L37" s="248"/>
      <c r="M37" s="249">
        <v>1982</v>
      </c>
      <c r="N37" s="248">
        <v>5689</v>
      </c>
      <c r="O37" s="248">
        <v>2435.6</v>
      </c>
      <c r="P37" s="248">
        <v>1120.0999999999999</v>
      </c>
      <c r="Q37" s="248">
        <v>310.2</v>
      </c>
      <c r="R37" s="248">
        <v>326.8</v>
      </c>
      <c r="S37" s="248">
        <v>1475.1</v>
      </c>
      <c r="T37" s="248">
        <v>21.2</v>
      </c>
      <c r="U37" s="433"/>
      <c r="W37" s="242"/>
      <c r="X37" s="242"/>
      <c r="Y37" s="242"/>
      <c r="Z37" s="242"/>
      <c r="AE37" s="433"/>
      <c r="AF37" s="433"/>
      <c r="AG37" s="433"/>
      <c r="AH37" s="433"/>
      <c r="AI37" s="433"/>
      <c r="AJ37" s="433"/>
      <c r="AK37" s="433"/>
      <c r="AL37" s="433"/>
      <c r="AM37" s="433"/>
      <c r="AN37" s="433"/>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row>
    <row r="38" spans="1:65" ht="15.75" customHeight="1">
      <c r="A38" s="47">
        <v>1983</v>
      </c>
      <c r="B38" s="251">
        <v>297.7</v>
      </c>
      <c r="C38" s="50">
        <v>296.39999999999998</v>
      </c>
      <c r="D38" s="50">
        <v>1.3</v>
      </c>
      <c r="E38" s="50">
        <v>5715.3</v>
      </c>
      <c r="F38" s="50">
        <v>514.70000000000005</v>
      </c>
      <c r="G38" s="50">
        <v>6527.7</v>
      </c>
      <c r="H38" s="50">
        <v>21.3</v>
      </c>
      <c r="I38" s="248">
        <v>526.5</v>
      </c>
      <c r="J38" s="248">
        <v>165.6</v>
      </c>
      <c r="K38" s="248">
        <v>5814.3</v>
      </c>
      <c r="L38" s="248"/>
      <c r="M38" s="249">
        <v>1983</v>
      </c>
      <c r="N38" s="248">
        <v>5814.3</v>
      </c>
      <c r="O38" s="248">
        <v>2714.7</v>
      </c>
      <c r="P38" s="248">
        <v>1173.5</v>
      </c>
      <c r="Q38" s="248">
        <v>331.6</v>
      </c>
      <c r="R38" s="248">
        <v>344.2</v>
      </c>
      <c r="S38" s="248">
        <v>1208.7</v>
      </c>
      <c r="T38" s="248">
        <v>41.6</v>
      </c>
      <c r="U38" s="433"/>
      <c r="W38" s="242"/>
      <c r="X38" s="242"/>
      <c r="Y38" s="242"/>
      <c r="Z38" s="242"/>
      <c r="AE38" s="433"/>
      <c r="AF38" s="433"/>
      <c r="AG38" s="433"/>
      <c r="AH38" s="433"/>
      <c r="AI38" s="433"/>
      <c r="AJ38" s="433"/>
      <c r="AK38" s="433"/>
      <c r="AL38" s="433"/>
      <c r="AM38" s="433"/>
      <c r="AN38" s="433"/>
      <c r="AO38" s="433"/>
      <c r="AP38" s="433"/>
      <c r="AQ38" s="433"/>
      <c r="AR38" s="433"/>
      <c r="AS38" s="433"/>
      <c r="AT38" s="433"/>
      <c r="AU38" s="433"/>
      <c r="AV38" s="433"/>
      <c r="AW38" s="433"/>
      <c r="AX38" s="433"/>
      <c r="AY38" s="433"/>
      <c r="AZ38" s="433"/>
      <c r="BA38" s="433"/>
      <c r="BB38" s="433"/>
      <c r="BC38" s="433"/>
      <c r="BD38" s="433"/>
      <c r="BE38" s="433"/>
      <c r="BF38" s="433"/>
      <c r="BG38" s="433"/>
      <c r="BH38" s="433"/>
      <c r="BI38" s="433"/>
      <c r="BJ38" s="433"/>
      <c r="BK38" s="433"/>
      <c r="BL38" s="433"/>
      <c r="BM38" s="433"/>
    </row>
    <row r="39" spans="1:65" ht="15.75" customHeight="1">
      <c r="A39" s="47">
        <v>1984</v>
      </c>
      <c r="B39" s="251">
        <v>241.4</v>
      </c>
      <c r="C39" s="50">
        <v>240.2</v>
      </c>
      <c r="D39" s="50">
        <v>1.2</v>
      </c>
      <c r="E39" s="50">
        <v>6535</v>
      </c>
      <c r="F39" s="50">
        <v>381.5</v>
      </c>
      <c r="G39" s="248">
        <v>7157.9</v>
      </c>
      <c r="H39" s="50">
        <v>23.5</v>
      </c>
      <c r="I39" s="248">
        <v>554.29999999999995</v>
      </c>
      <c r="J39" s="248">
        <v>128.69999999999999</v>
      </c>
      <c r="K39" s="248">
        <v>6451.4</v>
      </c>
      <c r="L39" s="248"/>
      <c r="M39" s="249">
        <v>1984</v>
      </c>
      <c r="N39" s="248">
        <v>6451.4</v>
      </c>
      <c r="O39" s="248">
        <v>3151</v>
      </c>
      <c r="P39" s="248">
        <v>1326.6</v>
      </c>
      <c r="Q39" s="248">
        <v>349</v>
      </c>
      <c r="R39" s="248">
        <v>306.3</v>
      </c>
      <c r="S39" s="248">
        <v>1243.5</v>
      </c>
      <c r="T39" s="248">
        <v>75</v>
      </c>
      <c r="U39" s="433"/>
      <c r="W39" s="242"/>
      <c r="X39" s="242"/>
      <c r="Y39" s="242"/>
      <c r="Z39" s="242"/>
      <c r="AE39" s="433"/>
      <c r="AF39" s="433"/>
      <c r="AG39" s="433"/>
      <c r="AH39" s="433"/>
      <c r="AI39" s="433"/>
      <c r="AJ39" s="433"/>
      <c r="AK39" s="433"/>
      <c r="AL39" s="433"/>
      <c r="AM39" s="433"/>
      <c r="AN39" s="433"/>
      <c r="AO39" s="433"/>
      <c r="AP39" s="433"/>
      <c r="AQ39" s="433"/>
      <c r="AR39" s="433"/>
      <c r="AS39" s="433"/>
      <c r="AT39" s="433"/>
      <c r="AU39" s="433"/>
      <c r="AV39" s="433"/>
      <c r="AW39" s="433"/>
      <c r="AX39" s="433"/>
      <c r="AY39" s="433"/>
      <c r="AZ39" s="433"/>
      <c r="BA39" s="433"/>
      <c r="BB39" s="433"/>
      <c r="BC39" s="433"/>
      <c r="BD39" s="433"/>
      <c r="BE39" s="433"/>
      <c r="BF39" s="433"/>
      <c r="BG39" s="433"/>
      <c r="BH39" s="433"/>
      <c r="BI39" s="433"/>
      <c r="BJ39" s="433"/>
      <c r="BK39" s="433"/>
      <c r="BL39" s="433"/>
      <c r="BM39" s="433"/>
    </row>
    <row r="40" spans="1:65" ht="15.75" customHeight="1">
      <c r="A40" s="47">
        <v>1985</v>
      </c>
      <c r="B40" s="251">
        <v>257</v>
      </c>
      <c r="C40" s="50">
        <v>254</v>
      </c>
      <c r="D40" s="50">
        <v>3</v>
      </c>
      <c r="E40" s="50">
        <v>6702</v>
      </c>
      <c r="F40" s="50">
        <v>449</v>
      </c>
      <c r="G40" s="248">
        <v>7408</v>
      </c>
      <c r="H40" s="50">
        <v>24</v>
      </c>
      <c r="I40" s="248">
        <v>464</v>
      </c>
      <c r="J40" s="248">
        <v>129</v>
      </c>
      <c r="K40" s="248">
        <v>6791</v>
      </c>
      <c r="L40" s="248"/>
      <c r="M40" s="249">
        <v>1985</v>
      </c>
      <c r="N40" s="248">
        <v>6791</v>
      </c>
      <c r="O40" s="248">
        <v>3313</v>
      </c>
      <c r="P40" s="248">
        <v>1538</v>
      </c>
      <c r="Q40" s="248">
        <v>431</v>
      </c>
      <c r="R40" s="248">
        <v>340</v>
      </c>
      <c r="S40" s="248">
        <v>982</v>
      </c>
      <c r="T40" s="248">
        <v>187</v>
      </c>
      <c r="U40" s="433"/>
      <c r="W40" s="242"/>
      <c r="X40" s="242"/>
      <c r="Y40" s="242"/>
      <c r="Z40" s="242"/>
      <c r="AE40" s="433"/>
      <c r="AF40" s="433"/>
      <c r="AG40" s="433"/>
      <c r="AH40" s="433"/>
      <c r="AI40" s="433"/>
      <c r="AJ40" s="433"/>
      <c r="AK40" s="433"/>
      <c r="AL40" s="433"/>
      <c r="AM40" s="433"/>
      <c r="AN40" s="433"/>
      <c r="AO40" s="433"/>
      <c r="AP40" s="433"/>
      <c r="AQ40" s="433"/>
      <c r="AR40" s="433"/>
      <c r="AS40" s="433"/>
      <c r="AT40" s="433"/>
      <c r="AU40" s="433"/>
      <c r="AV40" s="433"/>
      <c r="AW40" s="433"/>
      <c r="AX40" s="433"/>
      <c r="AY40" s="433"/>
      <c r="AZ40" s="433"/>
      <c r="BA40" s="433"/>
      <c r="BB40" s="433"/>
      <c r="BC40" s="433"/>
      <c r="BD40" s="433"/>
      <c r="BE40" s="433"/>
      <c r="BF40" s="433"/>
      <c r="BG40" s="433"/>
      <c r="BH40" s="433"/>
      <c r="BI40" s="433"/>
      <c r="BJ40" s="433"/>
      <c r="BK40" s="433"/>
      <c r="BL40" s="433"/>
      <c r="BM40" s="433"/>
    </row>
    <row r="41" spans="1:65" ht="15.75" customHeight="1">
      <c r="A41" s="47">
        <v>1986</v>
      </c>
      <c r="B41" s="251">
        <v>233.2</v>
      </c>
      <c r="C41" s="50">
        <v>229.9</v>
      </c>
      <c r="D41" s="50">
        <v>3.3</v>
      </c>
      <c r="E41" s="50">
        <v>6441.6</v>
      </c>
      <c r="F41" s="50">
        <v>904.2</v>
      </c>
      <c r="G41" s="248">
        <v>7579</v>
      </c>
      <c r="H41" s="50">
        <v>23.9</v>
      </c>
      <c r="I41" s="248">
        <v>725</v>
      </c>
      <c r="J41" s="248">
        <v>72.5</v>
      </c>
      <c r="K41" s="248">
        <v>6757.6</v>
      </c>
      <c r="L41" s="248"/>
      <c r="M41" s="249">
        <v>1986</v>
      </c>
      <c r="N41" s="248">
        <v>6757.6</v>
      </c>
      <c r="O41" s="248">
        <v>3579</v>
      </c>
      <c r="P41" s="248">
        <v>1495.9</v>
      </c>
      <c r="Q41" s="248">
        <v>372.8</v>
      </c>
      <c r="R41" s="248">
        <v>307.39999999999998</v>
      </c>
      <c r="S41" s="248">
        <v>932.1</v>
      </c>
      <c r="T41" s="248">
        <v>70.400000000000006</v>
      </c>
      <c r="U41" s="433"/>
      <c r="W41" s="242"/>
      <c r="X41" s="242"/>
      <c r="Y41" s="242"/>
      <c r="Z41" s="242"/>
      <c r="AE41" s="433"/>
      <c r="AF41" s="433"/>
      <c r="AG41" s="433"/>
      <c r="AH41" s="433"/>
      <c r="AI41" s="433"/>
      <c r="AJ41" s="433"/>
      <c r="AK41" s="433"/>
      <c r="AL41" s="433"/>
      <c r="AM41" s="433"/>
      <c r="AN41" s="433"/>
      <c r="AO41" s="433"/>
      <c r="AP41" s="433"/>
      <c r="AQ41" s="433"/>
      <c r="AR41" s="433"/>
      <c r="AS41" s="433"/>
      <c r="AT41" s="433"/>
      <c r="AU41" s="433"/>
      <c r="AV41" s="433"/>
      <c r="AW41" s="433"/>
      <c r="AX41" s="433"/>
      <c r="AY41" s="433"/>
      <c r="AZ41" s="433"/>
      <c r="BA41" s="433"/>
      <c r="BB41" s="433"/>
      <c r="BC41" s="433"/>
      <c r="BD41" s="433"/>
      <c r="BE41" s="433"/>
      <c r="BF41" s="433"/>
      <c r="BG41" s="433"/>
      <c r="BH41" s="433"/>
      <c r="BI41" s="433"/>
      <c r="BJ41" s="433"/>
      <c r="BK41" s="433"/>
      <c r="BL41" s="433"/>
      <c r="BM41" s="433"/>
    </row>
    <row r="42" spans="1:65" ht="15.75" customHeight="1">
      <c r="A42" s="47">
        <v>1987</v>
      </c>
      <c r="B42" s="251">
        <v>202.7</v>
      </c>
      <c r="C42" s="50">
        <v>199.8</v>
      </c>
      <c r="D42" s="50">
        <v>2.9</v>
      </c>
      <c r="E42" s="50">
        <v>7319.9</v>
      </c>
      <c r="F42" s="50">
        <v>624.79999999999995</v>
      </c>
      <c r="G42" s="248">
        <v>8147.4</v>
      </c>
      <c r="H42" s="50">
        <v>25.5</v>
      </c>
      <c r="I42" s="248">
        <v>757.6</v>
      </c>
      <c r="J42" s="248">
        <v>56.5</v>
      </c>
      <c r="K42" s="248">
        <v>7307.8</v>
      </c>
      <c r="L42" s="248"/>
      <c r="M42" s="249">
        <v>1987</v>
      </c>
      <c r="N42" s="248">
        <v>7307.8</v>
      </c>
      <c r="O42" s="248">
        <v>3588.8</v>
      </c>
      <c r="P42" s="248">
        <v>1861.4</v>
      </c>
      <c r="Q42" s="248">
        <v>427.8</v>
      </c>
      <c r="R42" s="248">
        <v>377.9</v>
      </c>
      <c r="S42" s="248">
        <v>913</v>
      </c>
      <c r="T42" s="248">
        <v>138.9</v>
      </c>
      <c r="U42" s="433"/>
      <c r="W42" s="242"/>
      <c r="X42" s="242"/>
      <c r="Y42" s="242"/>
      <c r="Z42" s="242"/>
      <c r="AE42" s="433"/>
      <c r="AF42" s="433"/>
      <c r="AG42" s="433"/>
      <c r="AH42" s="433"/>
      <c r="AI42" s="433"/>
      <c r="AJ42" s="433"/>
      <c r="AK42" s="433"/>
      <c r="AL42" s="433"/>
      <c r="AM42" s="433"/>
      <c r="AN42" s="433"/>
      <c r="AO42" s="433"/>
      <c r="AP42" s="433"/>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row>
    <row r="43" spans="1:65" ht="15.75" customHeight="1">
      <c r="A43" s="47">
        <v>1988</v>
      </c>
      <c r="B43" s="251">
        <v>134.9</v>
      </c>
      <c r="C43" s="50">
        <v>134.30000000000001</v>
      </c>
      <c r="D43" s="50">
        <v>0.6</v>
      </c>
      <c r="E43" s="50">
        <v>6939.9</v>
      </c>
      <c r="F43" s="50">
        <v>485.7</v>
      </c>
      <c r="G43" s="248">
        <v>7560.5</v>
      </c>
      <c r="H43" s="50">
        <v>42.4</v>
      </c>
      <c r="I43" s="248">
        <v>360.7</v>
      </c>
      <c r="J43" s="248">
        <v>-160.1</v>
      </c>
      <c r="K43" s="248">
        <v>7317.5</v>
      </c>
      <c r="L43" s="248"/>
      <c r="M43" s="249">
        <v>1988</v>
      </c>
      <c r="N43" s="248">
        <v>7317.5</v>
      </c>
      <c r="O43" s="248">
        <v>3721.5</v>
      </c>
      <c r="P43" s="248">
        <v>1755.7</v>
      </c>
      <c r="Q43" s="248">
        <v>403.4</v>
      </c>
      <c r="R43" s="248">
        <v>342.4</v>
      </c>
      <c r="S43" s="248">
        <v>970.6</v>
      </c>
      <c r="T43" s="248">
        <v>123.9</v>
      </c>
      <c r="U43" s="433"/>
      <c r="W43" s="242"/>
      <c r="X43" s="242"/>
      <c r="Y43" s="242"/>
      <c r="Z43" s="242"/>
      <c r="AE43" s="433"/>
      <c r="AF43" s="433"/>
      <c r="AG43" s="433"/>
      <c r="AH43" s="433"/>
      <c r="AI43" s="433"/>
      <c r="AJ43" s="433"/>
      <c r="AK43" s="433"/>
      <c r="AL43" s="433"/>
      <c r="AM43" s="433"/>
      <c r="AN43" s="433"/>
      <c r="AO43" s="433"/>
      <c r="AP43" s="433"/>
      <c r="AQ43" s="433"/>
      <c r="AR43" s="433"/>
      <c r="AS43" s="433"/>
      <c r="AT43" s="433"/>
      <c r="AU43" s="433"/>
      <c r="AV43" s="433"/>
      <c r="AW43" s="433"/>
      <c r="AX43" s="433"/>
      <c r="AY43" s="433"/>
      <c r="AZ43" s="433"/>
      <c r="BA43" s="433"/>
      <c r="BB43" s="433"/>
      <c r="BC43" s="433"/>
      <c r="BD43" s="433"/>
      <c r="BE43" s="433"/>
      <c r="BF43" s="433"/>
      <c r="BG43" s="433"/>
      <c r="BH43" s="433"/>
      <c r="BI43" s="433"/>
      <c r="BJ43" s="433"/>
      <c r="BK43" s="433"/>
      <c r="BL43" s="433"/>
      <c r="BM43" s="433"/>
    </row>
    <row r="44" spans="1:65" ht="15.75" customHeight="1">
      <c r="A44" s="47">
        <v>1989</v>
      </c>
      <c r="B44" s="251">
        <v>131.30000000000001</v>
      </c>
      <c r="C44" s="50">
        <v>130.69999999999999</v>
      </c>
      <c r="D44" s="50">
        <v>0.6</v>
      </c>
      <c r="E44" s="50">
        <v>7893.3</v>
      </c>
      <c r="F44" s="50">
        <v>269.89999999999998</v>
      </c>
      <c r="G44" s="248">
        <v>8294.5</v>
      </c>
      <c r="H44" s="50">
        <v>30.8</v>
      </c>
      <c r="I44" s="248">
        <v>294.7</v>
      </c>
      <c r="J44" s="248">
        <v>46.5</v>
      </c>
      <c r="K44" s="248">
        <v>7922.5</v>
      </c>
      <c r="L44" s="248"/>
      <c r="M44" s="249">
        <v>1989</v>
      </c>
      <c r="N44" s="248">
        <v>7922.5</v>
      </c>
      <c r="O44" s="248">
        <v>4060.1</v>
      </c>
      <c r="P44" s="248">
        <v>1827</v>
      </c>
      <c r="Q44" s="248">
        <v>424.4</v>
      </c>
      <c r="R44" s="248">
        <v>360.9</v>
      </c>
      <c r="S44" s="248">
        <v>1134.3</v>
      </c>
      <c r="T44" s="248">
        <v>116.3</v>
      </c>
      <c r="U44" s="433"/>
      <c r="W44" s="242"/>
      <c r="X44" s="242"/>
      <c r="Y44" s="242"/>
      <c r="Z44" s="242"/>
      <c r="AE44" s="433"/>
      <c r="AF44" s="433"/>
      <c r="AG44" s="433"/>
      <c r="AH44" s="433"/>
      <c r="AI44" s="433"/>
      <c r="AJ44" s="433"/>
      <c r="AK44" s="433"/>
      <c r="AL44" s="433"/>
      <c r="AM44" s="433"/>
      <c r="AN44" s="433"/>
      <c r="AO44" s="433"/>
      <c r="AP44" s="433"/>
      <c r="AQ44" s="433"/>
      <c r="AR44" s="433"/>
      <c r="AS44" s="433"/>
      <c r="AT44" s="433"/>
      <c r="AU44" s="433"/>
      <c r="AV44" s="433"/>
      <c r="AW44" s="433"/>
      <c r="AX44" s="433"/>
      <c r="AY44" s="433"/>
      <c r="AZ44" s="433"/>
      <c r="BA44" s="433"/>
      <c r="BB44" s="433"/>
      <c r="BC44" s="433"/>
      <c r="BD44" s="433"/>
      <c r="BE44" s="433"/>
      <c r="BF44" s="433"/>
      <c r="BG44" s="433"/>
      <c r="BH44" s="433"/>
      <c r="BI44" s="433"/>
      <c r="BJ44" s="433"/>
      <c r="BK44" s="433"/>
      <c r="BL44" s="433"/>
      <c r="BM44" s="433"/>
    </row>
    <row r="45" spans="1:65" ht="15.75" customHeight="1">
      <c r="A45" s="249">
        <v>1990</v>
      </c>
      <c r="B45" s="251">
        <v>154.99747920342827</v>
      </c>
      <c r="C45" s="50">
        <v>153.98916057474162</v>
      </c>
      <c r="D45" s="50">
        <v>1.008318628686665</v>
      </c>
      <c r="E45" s="50">
        <v>8433.0265660061596</v>
      </c>
      <c r="F45" s="50">
        <v>255.98689185782706</v>
      </c>
      <c r="G45" s="248">
        <v>8844.0109370674145</v>
      </c>
      <c r="H45" s="50">
        <v>33.999243761028481</v>
      </c>
      <c r="I45" s="248">
        <v>286.99268968994204</v>
      </c>
      <c r="J45" s="248">
        <v>38.001008318628685</v>
      </c>
      <c r="K45" s="248">
        <v>8485.017995297816</v>
      </c>
      <c r="L45" s="248"/>
      <c r="M45" s="249">
        <v>1990</v>
      </c>
      <c r="N45" s="1023">
        <v>8466</v>
      </c>
      <c r="O45" s="1001">
        <v>4134</v>
      </c>
      <c r="P45" s="248">
        <v>1894</v>
      </c>
      <c r="Q45" s="248">
        <v>455</v>
      </c>
      <c r="R45" s="248">
        <v>396</v>
      </c>
      <c r="S45" s="1001">
        <v>1440</v>
      </c>
      <c r="T45" s="1001">
        <v>147</v>
      </c>
      <c r="U45" s="1048"/>
      <c r="W45" s="242"/>
      <c r="X45" s="242"/>
      <c r="Y45" s="242"/>
      <c r="Z45" s="242"/>
      <c r="AE45" s="433"/>
      <c r="AF45" s="433"/>
      <c r="AG45" s="433"/>
      <c r="AH45" s="433"/>
      <c r="AI45" s="433"/>
      <c r="AJ45" s="433"/>
      <c r="AK45" s="433"/>
      <c r="AL45" s="433"/>
      <c r="AM45" s="433"/>
      <c r="AN45" s="433"/>
      <c r="AO45" s="433"/>
      <c r="AP45" s="433"/>
      <c r="AQ45" s="433"/>
      <c r="AR45" s="433"/>
      <c r="AS45" s="433"/>
      <c r="AT45" s="433"/>
      <c r="AU45" s="433"/>
      <c r="AV45" s="433"/>
      <c r="AW45" s="433"/>
      <c r="AX45" s="433"/>
      <c r="AY45" s="433"/>
      <c r="AZ45" s="433"/>
      <c r="BA45" s="433"/>
      <c r="BB45" s="433"/>
      <c r="BC45" s="433"/>
      <c r="BD45" s="433"/>
      <c r="BE45" s="433"/>
      <c r="BF45" s="433"/>
      <c r="BG45" s="433"/>
      <c r="BH45" s="433"/>
      <c r="BI45" s="433"/>
      <c r="BJ45" s="433"/>
      <c r="BK45" s="433"/>
      <c r="BL45" s="433"/>
      <c r="BM45" s="433"/>
    </row>
    <row r="46" spans="1:65" ht="15.75" customHeight="1">
      <c r="A46" s="249">
        <v>1991</v>
      </c>
      <c r="B46" s="1055">
        <v>142</v>
      </c>
      <c r="C46" s="1053">
        <v>141</v>
      </c>
      <c r="D46" s="1053">
        <v>1</v>
      </c>
      <c r="E46" s="1053">
        <v>8847</v>
      </c>
      <c r="F46" s="1053">
        <v>306</v>
      </c>
      <c r="G46" s="1054">
        <v>9295</v>
      </c>
      <c r="H46" s="1053">
        <v>94</v>
      </c>
      <c r="I46" s="1054">
        <v>255</v>
      </c>
      <c r="J46" s="1054">
        <v>54</v>
      </c>
      <c r="K46" s="1054">
        <v>8892</v>
      </c>
      <c r="L46" s="248"/>
      <c r="M46" s="249">
        <v>1991</v>
      </c>
      <c r="N46" s="1023">
        <v>8892</v>
      </c>
      <c r="O46" s="1001">
        <v>4278</v>
      </c>
      <c r="P46" s="1001">
        <v>2277</v>
      </c>
      <c r="Q46" s="1001">
        <v>487</v>
      </c>
      <c r="R46" s="1001">
        <v>450</v>
      </c>
      <c r="S46" s="1001">
        <v>1221</v>
      </c>
      <c r="T46" s="1001">
        <v>179</v>
      </c>
      <c r="U46" s="1006"/>
      <c r="W46" s="242"/>
      <c r="X46" s="242"/>
      <c r="Y46" s="242"/>
      <c r="Z46" s="242"/>
      <c r="AE46" s="433"/>
      <c r="AF46" s="433"/>
      <c r="AG46" s="433"/>
      <c r="AH46" s="433"/>
      <c r="AI46" s="433"/>
      <c r="AJ46" s="433"/>
      <c r="AK46" s="433"/>
      <c r="AL46" s="433"/>
      <c r="AM46" s="433"/>
      <c r="AN46" s="433"/>
      <c r="AO46" s="433"/>
      <c r="AP46" s="433"/>
      <c r="AQ46" s="433"/>
      <c r="AR46" s="433"/>
      <c r="AS46" s="433"/>
      <c r="AT46" s="433"/>
      <c r="AU46" s="433"/>
      <c r="AV46" s="433"/>
      <c r="AW46" s="433"/>
      <c r="AX46" s="433"/>
      <c r="AY46" s="433"/>
      <c r="AZ46" s="433"/>
      <c r="BA46" s="433"/>
      <c r="BB46" s="433"/>
      <c r="BC46" s="433"/>
      <c r="BD46" s="433"/>
      <c r="BE46" s="433"/>
      <c r="BF46" s="433"/>
      <c r="BG46" s="433"/>
      <c r="BH46" s="433"/>
      <c r="BI46" s="433"/>
      <c r="BJ46" s="433"/>
      <c r="BK46" s="433"/>
      <c r="BL46" s="433"/>
      <c r="BM46" s="433"/>
    </row>
    <row r="47" spans="1:65" ht="15.75" customHeight="1">
      <c r="A47" s="249">
        <v>1992</v>
      </c>
      <c r="B47" s="1055">
        <v>121</v>
      </c>
      <c r="C47" s="1053">
        <v>119</v>
      </c>
      <c r="D47" s="1053">
        <v>2</v>
      </c>
      <c r="E47" s="1053">
        <v>8777</v>
      </c>
      <c r="F47" s="1053">
        <v>268</v>
      </c>
      <c r="G47" s="1054">
        <v>9166</v>
      </c>
      <c r="H47" s="1053">
        <v>218</v>
      </c>
      <c r="I47" s="1054">
        <v>327</v>
      </c>
      <c r="J47" s="1054">
        <v>18</v>
      </c>
      <c r="K47" s="1054">
        <v>8603</v>
      </c>
      <c r="L47" s="248"/>
      <c r="M47" s="249">
        <v>1992</v>
      </c>
      <c r="N47" s="1023">
        <v>8603</v>
      </c>
      <c r="O47" s="1001">
        <v>4247</v>
      </c>
      <c r="P47" s="1001">
        <v>2311</v>
      </c>
      <c r="Q47" s="1001">
        <v>476</v>
      </c>
      <c r="R47" s="1001">
        <v>454</v>
      </c>
      <c r="S47" s="1001">
        <v>920</v>
      </c>
      <c r="T47" s="1001">
        <v>195</v>
      </c>
      <c r="U47" s="433"/>
      <c r="W47" s="242"/>
      <c r="X47" s="242"/>
      <c r="Y47" s="242"/>
      <c r="Z47" s="242"/>
      <c r="AE47" s="433"/>
      <c r="AF47" s="433"/>
      <c r="AG47" s="433"/>
      <c r="AH47" s="433"/>
      <c r="AI47" s="433"/>
      <c r="AJ47" s="433"/>
      <c r="AK47" s="433"/>
      <c r="AL47" s="433"/>
      <c r="AM47" s="433"/>
      <c r="AN47" s="433"/>
      <c r="AO47" s="433"/>
      <c r="AP47" s="433"/>
      <c r="AQ47" s="433"/>
      <c r="AR47" s="433"/>
      <c r="AS47" s="433"/>
      <c r="AT47" s="433"/>
      <c r="AU47" s="433"/>
      <c r="AV47" s="433"/>
      <c r="AW47" s="433"/>
      <c r="AX47" s="433"/>
      <c r="AY47" s="433"/>
      <c r="AZ47" s="433"/>
      <c r="BA47" s="433"/>
      <c r="BB47" s="433"/>
      <c r="BC47" s="433"/>
      <c r="BD47" s="433"/>
      <c r="BE47" s="433"/>
      <c r="BF47" s="433"/>
      <c r="BG47" s="433"/>
      <c r="BH47" s="433"/>
      <c r="BI47" s="433"/>
      <c r="BJ47" s="433"/>
      <c r="BK47" s="433"/>
      <c r="BL47" s="433"/>
      <c r="BM47" s="433"/>
    </row>
    <row r="48" spans="1:65" ht="15.75" customHeight="1">
      <c r="A48" s="249">
        <v>1993</v>
      </c>
      <c r="B48" s="1055">
        <v>81</v>
      </c>
      <c r="C48" s="1053">
        <v>79</v>
      </c>
      <c r="D48" s="1053">
        <v>2</v>
      </c>
      <c r="E48" s="1053">
        <v>8899</v>
      </c>
      <c r="F48" s="1053">
        <v>409</v>
      </c>
      <c r="G48" s="1054">
        <v>9389</v>
      </c>
      <c r="H48" s="1053">
        <v>333</v>
      </c>
      <c r="I48" s="1054">
        <v>348</v>
      </c>
      <c r="J48" s="1054">
        <v>-58</v>
      </c>
      <c r="K48" s="1054">
        <v>8766</v>
      </c>
      <c r="L48" s="248"/>
      <c r="M48" s="249">
        <v>1993</v>
      </c>
      <c r="N48" s="1023">
        <v>8766</v>
      </c>
      <c r="O48" s="1001">
        <v>4360</v>
      </c>
      <c r="P48" s="1001">
        <v>2518</v>
      </c>
      <c r="Q48" s="1001">
        <v>502</v>
      </c>
      <c r="R48" s="1001">
        <v>484</v>
      </c>
      <c r="S48" s="1001">
        <v>705</v>
      </c>
      <c r="T48" s="1001">
        <v>197</v>
      </c>
      <c r="U48" s="433"/>
      <c r="W48" s="242"/>
      <c r="X48" s="242"/>
      <c r="Y48" s="242"/>
      <c r="Z48" s="242"/>
      <c r="AE48" s="433"/>
      <c r="AF48" s="433"/>
      <c r="AG48" s="433"/>
      <c r="AH48" s="433"/>
      <c r="AI48" s="433"/>
      <c r="AJ48" s="433"/>
      <c r="AK48" s="433"/>
      <c r="AL48" s="433"/>
      <c r="AM48" s="433"/>
      <c r="AN48" s="433"/>
      <c r="AO48" s="433"/>
      <c r="AP48" s="433"/>
      <c r="AQ48" s="433"/>
      <c r="AR48" s="433"/>
      <c r="AS48" s="433"/>
      <c r="AT48" s="433"/>
      <c r="AU48" s="433"/>
      <c r="AV48" s="433"/>
      <c r="AW48" s="433"/>
      <c r="AX48" s="433"/>
      <c r="AY48" s="433"/>
      <c r="AZ48" s="433"/>
      <c r="BA48" s="433"/>
      <c r="BB48" s="433"/>
      <c r="BC48" s="433"/>
      <c r="BD48" s="433"/>
      <c r="BE48" s="433"/>
      <c r="BF48" s="433"/>
      <c r="BG48" s="433"/>
      <c r="BH48" s="433"/>
      <c r="BI48" s="433"/>
      <c r="BJ48" s="433"/>
      <c r="BK48" s="433"/>
      <c r="BL48" s="433"/>
      <c r="BM48" s="433"/>
    </row>
    <row r="49" spans="1:65" ht="15.75" customHeight="1">
      <c r="A49" s="249">
        <v>1994</v>
      </c>
      <c r="B49" s="1055">
        <v>81</v>
      </c>
      <c r="C49" s="1053">
        <v>79</v>
      </c>
      <c r="D49" s="1053">
        <v>2</v>
      </c>
      <c r="E49" s="1053">
        <v>8966</v>
      </c>
      <c r="F49" s="1054">
        <v>0</v>
      </c>
      <c r="G49" s="1054">
        <v>9047</v>
      </c>
      <c r="H49" s="1053">
        <v>368</v>
      </c>
      <c r="I49" s="1054">
        <v>56</v>
      </c>
      <c r="J49" s="1054">
        <v>4</v>
      </c>
      <c r="K49" s="1054">
        <v>8619</v>
      </c>
      <c r="L49" s="248"/>
      <c r="M49" s="249">
        <v>1994</v>
      </c>
      <c r="N49" s="1023">
        <v>8619</v>
      </c>
      <c r="O49" s="1001">
        <v>3268</v>
      </c>
      <c r="P49" s="1001">
        <v>2433</v>
      </c>
      <c r="Q49" s="1001">
        <v>507</v>
      </c>
      <c r="R49" s="1001">
        <v>465</v>
      </c>
      <c r="S49" s="1001">
        <v>719</v>
      </c>
      <c r="T49" s="1001">
        <v>1227</v>
      </c>
      <c r="U49" s="433"/>
      <c r="W49" s="242"/>
      <c r="X49" s="242"/>
      <c r="Y49" s="242"/>
      <c r="Z49" s="242"/>
      <c r="AE49" s="433"/>
      <c r="AF49" s="433"/>
      <c r="AG49" s="433"/>
      <c r="AH49" s="433"/>
      <c r="AI49" s="433"/>
      <c r="AJ49" s="433"/>
      <c r="AK49" s="433"/>
      <c r="AL49" s="433"/>
      <c r="AM49" s="433"/>
      <c r="AN49" s="433"/>
      <c r="AO49" s="433"/>
      <c r="AP49" s="433"/>
      <c r="AQ49" s="433"/>
      <c r="AR49" s="433"/>
      <c r="AS49" s="433"/>
      <c r="AT49" s="433"/>
      <c r="AU49" s="433"/>
      <c r="AV49" s="433"/>
      <c r="AW49" s="433"/>
      <c r="AX49" s="433"/>
      <c r="AY49" s="433"/>
      <c r="AZ49" s="433"/>
      <c r="BA49" s="433"/>
      <c r="BB49" s="433"/>
      <c r="BC49" s="433"/>
      <c r="BD49" s="433"/>
      <c r="BE49" s="433"/>
      <c r="BF49" s="433"/>
      <c r="BG49" s="433"/>
      <c r="BH49" s="433"/>
      <c r="BI49" s="433"/>
      <c r="BJ49" s="433"/>
      <c r="BK49" s="433"/>
      <c r="BL49" s="433"/>
      <c r="BM49" s="433"/>
    </row>
    <row r="50" spans="1:65" ht="15.75" customHeight="1">
      <c r="A50" s="249">
        <v>1995</v>
      </c>
      <c r="B50" s="1029">
        <v>87.177589340424419</v>
      </c>
      <c r="C50" s="1023">
        <v>85.265944038316107</v>
      </c>
      <c r="D50" s="1023">
        <v>1.9116453021083133</v>
      </c>
      <c r="E50" s="1023">
        <v>9532.8938933762147</v>
      </c>
      <c r="F50" s="1001">
        <v>139.33703050163851</v>
      </c>
      <c r="G50" s="1001">
        <v>9759.4085132182772</v>
      </c>
      <c r="H50" s="1023">
        <v>403.51651121754475</v>
      </c>
      <c r="I50" s="1001">
        <v>0</v>
      </c>
      <c r="J50" s="1001">
        <v>5.7348122006554068</v>
      </c>
      <c r="K50" s="1001">
        <v>9350.1571898000766</v>
      </c>
      <c r="L50" s="248"/>
      <c r="M50" s="249">
        <v>1995</v>
      </c>
      <c r="N50" s="1023">
        <v>9350.1571898000766</v>
      </c>
      <c r="O50" s="1001">
        <v>3984.058473418519</v>
      </c>
      <c r="P50" s="1001">
        <v>2741.4369999999999</v>
      </c>
      <c r="Q50" s="1001">
        <v>559.83799999999997</v>
      </c>
      <c r="R50" s="1001">
        <v>503.5</v>
      </c>
      <c r="S50" s="1001">
        <v>785.4171918326191</v>
      </c>
      <c r="T50" s="1001">
        <v>775.90652454893802</v>
      </c>
      <c r="U50" s="433"/>
      <c r="W50" s="242"/>
      <c r="X50" s="242"/>
      <c r="Y50" s="242"/>
      <c r="Z50" s="242"/>
      <c r="AE50" s="433"/>
      <c r="AF50" s="433"/>
      <c r="AG50" s="433"/>
      <c r="AH50" s="433"/>
      <c r="AI50" s="433"/>
      <c r="AJ50" s="433"/>
      <c r="AK50" s="433"/>
      <c r="AL50" s="433"/>
      <c r="AM50" s="433"/>
      <c r="AN50" s="433"/>
      <c r="AO50" s="433"/>
      <c r="AP50" s="433"/>
      <c r="AQ50" s="433"/>
      <c r="AR50" s="433"/>
      <c r="AS50" s="433"/>
      <c r="AT50" s="433"/>
      <c r="AU50" s="433"/>
      <c r="AV50" s="433"/>
      <c r="AW50" s="433"/>
      <c r="AX50" s="433"/>
      <c r="AY50" s="433"/>
      <c r="AZ50" s="433"/>
      <c r="BA50" s="433"/>
      <c r="BB50" s="433"/>
      <c r="BC50" s="433"/>
      <c r="BD50" s="433"/>
      <c r="BE50" s="433"/>
      <c r="BF50" s="433"/>
      <c r="BG50" s="433"/>
      <c r="BH50" s="433"/>
      <c r="BI50" s="433"/>
      <c r="BJ50" s="433"/>
      <c r="BK50" s="433"/>
      <c r="BL50" s="433"/>
      <c r="BM50" s="433"/>
    </row>
    <row r="51" spans="1:65" ht="15.75" customHeight="1">
      <c r="A51" s="249">
        <v>1996</v>
      </c>
      <c r="B51" s="251">
        <v>31.185025723949209</v>
      </c>
      <c r="C51" s="50">
        <v>27.980841946054952</v>
      </c>
      <c r="D51" s="1023">
        <v>3.204183777894257</v>
      </c>
      <c r="E51" s="1023">
        <v>10716.747988425612</v>
      </c>
      <c r="F51" s="248">
        <v>0</v>
      </c>
      <c r="G51" s="248">
        <v>10747.933014149561</v>
      </c>
      <c r="H51" s="50">
        <v>681.15074363498866</v>
      </c>
      <c r="I51" s="248">
        <v>31.919586589362236</v>
      </c>
      <c r="J51" s="248">
        <v>4.6949836148222834</v>
      </c>
      <c r="K51" s="248">
        <v>10030.167700310389</v>
      </c>
      <c r="L51" s="248"/>
      <c r="M51" s="249">
        <v>1996</v>
      </c>
      <c r="N51" s="1023">
        <v>10030.167700310387</v>
      </c>
      <c r="O51" s="1001">
        <v>3709.4200568254837</v>
      </c>
      <c r="P51" s="1001">
        <v>3079</v>
      </c>
      <c r="Q51" s="1001">
        <v>595</v>
      </c>
      <c r="R51" s="1001">
        <v>555</v>
      </c>
      <c r="S51" s="1001">
        <v>821.00993323080456</v>
      </c>
      <c r="T51" s="1001">
        <v>1270.7377102540986</v>
      </c>
      <c r="U51" s="433"/>
      <c r="W51" s="242"/>
      <c r="X51" s="242"/>
      <c r="Y51" s="242"/>
      <c r="Z51" s="242"/>
      <c r="AE51" s="433"/>
      <c r="AF51" s="433"/>
      <c r="AG51" s="433"/>
      <c r="AH51" s="433"/>
      <c r="AI51" s="433"/>
      <c r="AJ51" s="433"/>
      <c r="AK51" s="433"/>
      <c r="AL51" s="433"/>
      <c r="AM51" s="433"/>
      <c r="AN51" s="433"/>
      <c r="AO51" s="433"/>
      <c r="AP51" s="433"/>
      <c r="AQ51" s="433"/>
      <c r="AR51" s="433"/>
      <c r="AS51" s="433"/>
      <c r="AT51" s="433"/>
      <c r="AU51" s="433"/>
      <c r="AV51" s="433"/>
      <c r="AW51" s="433"/>
      <c r="AX51" s="433"/>
      <c r="AY51" s="433"/>
      <c r="AZ51" s="433"/>
      <c r="BA51" s="433"/>
      <c r="BB51" s="433"/>
      <c r="BC51" s="433"/>
      <c r="BD51" s="433"/>
      <c r="BE51" s="433"/>
      <c r="BF51" s="433"/>
      <c r="BG51" s="433"/>
      <c r="BH51" s="433"/>
      <c r="BI51" s="433"/>
      <c r="BJ51" s="433"/>
      <c r="BK51" s="433"/>
      <c r="BL51" s="433"/>
      <c r="BM51" s="433"/>
    </row>
    <row r="52" spans="1:65" ht="15.75" customHeight="1">
      <c r="A52" s="249">
        <v>1997</v>
      </c>
      <c r="B52" s="251">
        <v>22.614259347148526</v>
      </c>
      <c r="C52" s="50">
        <v>22.056970002520796</v>
      </c>
      <c r="D52" s="50">
        <v>0.55728934462773072</v>
      </c>
      <c r="E52" s="1023">
        <v>10366.55132846925</v>
      </c>
      <c r="F52" s="248">
        <v>0</v>
      </c>
      <c r="G52" s="248">
        <v>10389.165587816398</v>
      </c>
      <c r="H52" s="50">
        <v>646.45828081673812</v>
      </c>
      <c r="I52" s="248">
        <v>57.852281320897404</v>
      </c>
      <c r="J52" s="248">
        <v>1.3234182001512478</v>
      </c>
      <c r="K52" s="248">
        <v>9683.5316074786133</v>
      </c>
      <c r="L52" s="248"/>
      <c r="M52" s="249">
        <v>1997</v>
      </c>
      <c r="N52" s="1023">
        <v>9684.4694005389429</v>
      </c>
      <c r="O52" s="1001">
        <v>3906.0784825072556</v>
      </c>
      <c r="P52" s="1001">
        <v>2658</v>
      </c>
      <c r="Q52" s="1001">
        <v>583</v>
      </c>
      <c r="R52" s="1001">
        <v>528</v>
      </c>
      <c r="S52" s="1001">
        <v>659.59192842356128</v>
      </c>
      <c r="T52" s="1001">
        <v>1349.7989896081262</v>
      </c>
      <c r="U52" s="433"/>
      <c r="W52" s="242"/>
      <c r="X52" s="242"/>
      <c r="Y52" s="242"/>
      <c r="Z52" s="242"/>
      <c r="AE52" s="433"/>
      <c r="AF52" s="433"/>
      <c r="AG52" s="433"/>
      <c r="AH52" s="433"/>
      <c r="AI52" s="433"/>
      <c r="AJ52" s="433"/>
      <c r="AK52" s="433"/>
      <c r="AL52" s="433"/>
      <c r="AM52" s="433"/>
      <c r="AN52" s="433"/>
      <c r="AO52" s="433"/>
      <c r="AP52" s="433"/>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row>
    <row r="53" spans="1:65" ht="15.75" customHeight="1">
      <c r="A53" s="249">
        <v>1998</v>
      </c>
      <c r="B53" s="251">
        <v>15.830155583437902</v>
      </c>
      <c r="C53" s="50">
        <v>15.524000000000001</v>
      </c>
      <c r="D53" s="1023">
        <v>0.30615558343790189</v>
      </c>
      <c r="E53" s="1023">
        <v>10377.274251920637</v>
      </c>
      <c r="F53" s="50">
        <v>27.804426155672932</v>
      </c>
      <c r="G53" s="248">
        <v>10420.908833659749</v>
      </c>
      <c r="H53" s="50">
        <v>643.13260041763908</v>
      </c>
      <c r="I53" s="248">
        <v>18.416246980305452</v>
      </c>
      <c r="J53" s="248">
        <v>1.0707352000000001</v>
      </c>
      <c r="K53" s="248">
        <v>9758.289251061804</v>
      </c>
      <c r="L53" s="248"/>
      <c r="M53" s="249">
        <v>1998</v>
      </c>
      <c r="N53" s="1023">
        <v>9758.2892510618003</v>
      </c>
      <c r="O53" s="1001">
        <v>3793.177866748807</v>
      </c>
      <c r="P53" s="1001">
        <v>2723</v>
      </c>
      <c r="Q53" s="1001">
        <v>656</v>
      </c>
      <c r="R53" s="1001">
        <v>454</v>
      </c>
      <c r="S53" s="1001">
        <v>857.5169365298334</v>
      </c>
      <c r="T53" s="1001">
        <v>1274.5944477831599</v>
      </c>
      <c r="U53" s="433"/>
      <c r="W53" s="242"/>
      <c r="X53" s="242"/>
      <c r="Y53" s="242"/>
      <c r="Z53" s="242"/>
      <c r="AE53" s="433"/>
      <c r="AF53" s="433"/>
      <c r="AG53" s="433"/>
      <c r="AH53" s="433"/>
      <c r="AI53" s="433"/>
      <c r="AJ53" s="433"/>
      <c r="AK53" s="433"/>
      <c r="AL53" s="433"/>
      <c r="AM53" s="433"/>
      <c r="AN53" s="433"/>
      <c r="AO53" s="433"/>
      <c r="AP53" s="433"/>
      <c r="AQ53" s="433"/>
      <c r="AR53" s="433"/>
      <c r="AS53" s="433"/>
      <c r="AT53" s="433"/>
      <c r="AU53" s="433"/>
      <c r="AV53" s="433"/>
      <c r="AW53" s="433"/>
      <c r="AX53" s="433"/>
      <c r="AY53" s="433"/>
      <c r="AZ53" s="433"/>
      <c r="BA53" s="433"/>
      <c r="BB53" s="433"/>
      <c r="BC53" s="433"/>
      <c r="BD53" s="433"/>
      <c r="BE53" s="433"/>
      <c r="BF53" s="433"/>
      <c r="BG53" s="433"/>
      <c r="BH53" s="433"/>
      <c r="BI53" s="433"/>
      <c r="BJ53" s="433"/>
      <c r="BK53" s="433"/>
      <c r="BL53" s="433"/>
      <c r="BM53" s="433"/>
    </row>
    <row r="54" spans="1:65" ht="15.75" customHeight="1">
      <c r="A54" s="249">
        <v>1999</v>
      </c>
      <c r="B54" s="251">
        <v>8.2355732517336975</v>
      </c>
      <c r="C54" s="50">
        <v>7.9339999999999993</v>
      </c>
      <c r="D54" s="1023">
        <v>0.30157325173369864</v>
      </c>
      <c r="E54" s="1023">
        <v>11441.881080589061</v>
      </c>
      <c r="F54" s="50">
        <v>1.4583589239651147</v>
      </c>
      <c r="G54" s="248">
        <v>11451.575012764759</v>
      </c>
      <c r="H54" s="50">
        <v>1152.3259837038859</v>
      </c>
      <c r="I54" s="248">
        <v>1.4544298397166213</v>
      </c>
      <c r="J54" s="248">
        <v>0.53495000000000004</v>
      </c>
      <c r="K54" s="248">
        <v>10297.259649221158</v>
      </c>
      <c r="L54" s="248"/>
      <c r="M54" s="249">
        <v>1999</v>
      </c>
      <c r="N54" s="1023">
        <v>10297.310830162191</v>
      </c>
      <c r="O54" s="1001">
        <v>4106.9648168356816</v>
      </c>
      <c r="P54" s="1001">
        <v>2868.5668222577078</v>
      </c>
      <c r="Q54" s="1001">
        <v>568.78946075420708</v>
      </c>
      <c r="R54" s="1001">
        <v>480.1020554395447</v>
      </c>
      <c r="S54" s="1001">
        <v>880.97070948895623</v>
      </c>
      <c r="T54" s="1001">
        <v>1391.9169653860929</v>
      </c>
      <c r="U54" s="433"/>
      <c r="W54" s="242"/>
      <c r="X54" s="242"/>
      <c r="Y54" s="242"/>
      <c r="Z54" s="242"/>
      <c r="AE54" s="433"/>
      <c r="AF54" s="433"/>
      <c r="AG54" s="433"/>
      <c r="AH54" s="433"/>
      <c r="AI54" s="433"/>
      <c r="AJ54" s="433"/>
      <c r="AK54" s="433"/>
      <c r="AL54" s="433"/>
      <c r="AM54" s="433"/>
      <c r="AN54" s="433"/>
      <c r="AO54" s="433"/>
      <c r="AP54" s="433"/>
      <c r="AQ54" s="433"/>
      <c r="AR54" s="433"/>
      <c r="AS54" s="433"/>
      <c r="AT54" s="433"/>
      <c r="AU54" s="433"/>
      <c r="AV54" s="433"/>
      <c r="AW54" s="433"/>
      <c r="AX54" s="433"/>
      <c r="AY54" s="433"/>
      <c r="AZ54" s="433"/>
      <c r="BA54" s="433"/>
      <c r="BB54" s="433"/>
      <c r="BC54" s="433"/>
      <c r="BD54" s="433"/>
      <c r="BE54" s="433"/>
      <c r="BF54" s="433"/>
      <c r="BG54" s="433"/>
      <c r="BH54" s="433"/>
      <c r="BI54" s="433"/>
      <c r="BJ54" s="433"/>
      <c r="BK54" s="433"/>
      <c r="BL54" s="433"/>
      <c r="BM54" s="433"/>
    </row>
    <row r="55" spans="1:65" ht="15.75" customHeight="1">
      <c r="A55" s="61" t="s">
        <v>128</v>
      </c>
      <c r="B55" s="50"/>
      <c r="C55" s="50"/>
      <c r="D55" s="50"/>
      <c r="E55" s="50"/>
      <c r="F55" s="50"/>
      <c r="G55" s="248"/>
      <c r="H55" s="50"/>
      <c r="I55" s="248"/>
      <c r="J55" s="248"/>
      <c r="K55" s="248"/>
      <c r="L55" s="248"/>
      <c r="M55" s="61" t="s">
        <v>128</v>
      </c>
      <c r="N55" s="248"/>
      <c r="O55" s="248"/>
      <c r="P55" s="248"/>
      <c r="Q55" s="248"/>
      <c r="R55" s="248"/>
      <c r="S55" s="248"/>
      <c r="T55" s="248"/>
      <c r="U55" s="433"/>
      <c r="W55" s="433"/>
      <c r="X55" s="433"/>
      <c r="Y55" s="433"/>
      <c r="Z55" s="433"/>
      <c r="AE55" s="433"/>
      <c r="AF55" s="433"/>
      <c r="AG55" s="433"/>
      <c r="AH55" s="433"/>
      <c r="AI55" s="433"/>
      <c r="AJ55" s="433"/>
      <c r="AK55" s="433"/>
      <c r="AL55" s="433"/>
      <c r="AM55" s="433"/>
      <c r="AN55" s="433"/>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row>
    <row r="56" spans="1:65" ht="15">
      <c r="A56" s="67" t="s">
        <v>326</v>
      </c>
      <c r="B56" s="50"/>
      <c r="C56" s="50"/>
      <c r="D56" s="50"/>
      <c r="E56" s="50"/>
      <c r="F56" s="50"/>
      <c r="G56" s="248"/>
      <c r="H56" s="50"/>
      <c r="I56" s="248"/>
      <c r="J56" s="248"/>
      <c r="K56" s="248"/>
      <c r="L56" s="248"/>
      <c r="M56" s="67" t="s">
        <v>469</v>
      </c>
      <c r="N56" s="248"/>
      <c r="O56" s="248"/>
      <c r="P56" s="248"/>
      <c r="Q56" s="248"/>
      <c r="R56" s="248"/>
      <c r="S56" s="248"/>
      <c r="T56" s="248"/>
      <c r="U56" s="433"/>
      <c r="W56" s="433"/>
      <c r="X56" s="433"/>
      <c r="Y56" s="433"/>
      <c r="Z56" s="433"/>
      <c r="AE56" s="433"/>
      <c r="AF56" s="433"/>
      <c r="AG56" s="433"/>
      <c r="AH56" s="433"/>
      <c r="AI56" s="433"/>
      <c r="AJ56" s="433"/>
      <c r="AK56" s="433"/>
      <c r="AL56" s="433"/>
      <c r="AM56" s="433"/>
      <c r="AN56" s="433"/>
      <c r="AO56" s="433"/>
      <c r="AP56" s="433"/>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row>
    <row r="57" spans="1:65" ht="15">
      <c r="A57" s="67" t="s">
        <v>321</v>
      </c>
      <c r="B57" s="50"/>
      <c r="C57" s="50"/>
      <c r="D57" s="50"/>
      <c r="E57" s="50"/>
      <c r="F57" s="50"/>
      <c r="G57" s="248"/>
      <c r="H57" s="50"/>
      <c r="I57" s="248"/>
      <c r="J57" s="248"/>
      <c r="K57" s="248"/>
      <c r="L57" s="248"/>
      <c r="M57" s="67" t="s">
        <v>467</v>
      </c>
      <c r="N57" s="248"/>
      <c r="O57" s="248"/>
      <c r="P57" s="248"/>
      <c r="Q57" s="248"/>
      <c r="R57" s="248"/>
      <c r="S57" s="248"/>
      <c r="T57" s="248"/>
      <c r="U57" s="433"/>
      <c r="W57" s="433"/>
      <c r="X57" s="433"/>
      <c r="Y57" s="433"/>
      <c r="Z57" s="433"/>
      <c r="AE57" s="433"/>
      <c r="AF57" s="433"/>
      <c r="AG57" s="433"/>
      <c r="AH57" s="433"/>
      <c r="AI57" s="433"/>
      <c r="AJ57" s="433"/>
      <c r="AK57" s="433"/>
      <c r="AL57" s="433"/>
      <c r="AM57" s="433"/>
      <c r="AN57" s="433"/>
      <c r="AO57" s="433"/>
      <c r="AP57" s="433"/>
      <c r="AQ57" s="433"/>
      <c r="AR57" s="433"/>
      <c r="AS57" s="433"/>
      <c r="AT57" s="433"/>
      <c r="AU57" s="433"/>
      <c r="AV57" s="433"/>
      <c r="AW57" s="433"/>
      <c r="AX57" s="433"/>
      <c r="AY57" s="433"/>
      <c r="AZ57" s="433"/>
      <c r="BA57" s="433"/>
      <c r="BB57" s="433"/>
      <c r="BC57" s="433"/>
      <c r="BD57" s="433"/>
      <c r="BE57" s="433"/>
      <c r="BF57" s="433"/>
      <c r="BG57" s="433"/>
      <c r="BH57" s="433"/>
      <c r="BI57" s="433"/>
      <c r="BJ57" s="433"/>
      <c r="BK57" s="433"/>
      <c r="BL57" s="433"/>
      <c r="BM57" s="433"/>
    </row>
    <row r="58" spans="1:65" ht="15">
      <c r="A58" s="67" t="s">
        <v>332</v>
      </c>
      <c r="B58" s="50"/>
      <c r="C58" s="50"/>
      <c r="D58" s="50"/>
      <c r="E58" s="50"/>
      <c r="F58" s="50"/>
      <c r="G58" s="248"/>
      <c r="H58" s="50"/>
      <c r="I58" s="248"/>
      <c r="J58" s="248"/>
      <c r="K58" s="248"/>
      <c r="L58" s="248"/>
      <c r="M58" s="67" t="s">
        <v>330</v>
      </c>
      <c r="N58" s="248"/>
      <c r="O58" s="248"/>
      <c r="P58" s="248"/>
      <c r="Q58" s="248"/>
      <c r="R58" s="248"/>
      <c r="S58" s="248"/>
      <c r="T58" s="248"/>
      <c r="U58" s="433"/>
      <c r="W58" s="433"/>
      <c r="X58" s="433"/>
      <c r="Y58" s="433"/>
      <c r="Z58" s="433"/>
      <c r="AE58" s="433"/>
      <c r="AF58" s="433"/>
      <c r="AG58" s="433"/>
      <c r="AH58" s="433"/>
      <c r="AI58" s="433"/>
      <c r="AJ58" s="433"/>
      <c r="AK58" s="433"/>
      <c r="AL58" s="433"/>
      <c r="AM58" s="433"/>
      <c r="AN58" s="433"/>
      <c r="AO58" s="433"/>
      <c r="AP58" s="433"/>
      <c r="AQ58" s="433"/>
      <c r="AR58" s="433"/>
      <c r="AS58" s="433"/>
      <c r="AT58" s="433"/>
      <c r="AU58" s="433"/>
      <c r="AV58" s="433"/>
      <c r="AW58" s="433"/>
      <c r="AX58" s="433"/>
      <c r="AY58" s="433"/>
      <c r="AZ58" s="433"/>
      <c r="BA58" s="433"/>
      <c r="BB58" s="433"/>
      <c r="BC58" s="433"/>
      <c r="BD58" s="433"/>
      <c r="BE58" s="433"/>
      <c r="BF58" s="433"/>
      <c r="BG58" s="433"/>
      <c r="BH58" s="433"/>
      <c r="BI58" s="433"/>
      <c r="BJ58" s="433"/>
      <c r="BK58" s="433"/>
      <c r="BL58" s="433"/>
      <c r="BM58" s="433"/>
    </row>
    <row r="59" spans="1:65" ht="15">
      <c r="A59" s="67" t="s">
        <v>647</v>
      </c>
      <c r="B59" s="50"/>
      <c r="C59" s="50"/>
      <c r="D59" s="50"/>
      <c r="E59" s="50"/>
      <c r="F59" s="50"/>
      <c r="G59" s="248"/>
      <c r="H59" s="50"/>
      <c r="I59" s="248"/>
      <c r="J59" s="248"/>
      <c r="K59" s="248"/>
      <c r="L59" s="248"/>
      <c r="M59" s="67" t="s">
        <v>647</v>
      </c>
      <c r="N59" s="248"/>
      <c r="O59" s="248"/>
      <c r="P59" s="248"/>
      <c r="Q59" s="248"/>
      <c r="R59" s="248"/>
      <c r="S59" s="248"/>
      <c r="T59" s="248"/>
      <c r="U59" s="433"/>
      <c r="W59" s="433"/>
      <c r="X59" s="433"/>
      <c r="Y59" s="433"/>
      <c r="Z59" s="433"/>
      <c r="AE59" s="433"/>
      <c r="AF59" s="433"/>
      <c r="AG59" s="433"/>
      <c r="AH59" s="433"/>
      <c r="AI59" s="433"/>
      <c r="AJ59" s="433"/>
      <c r="AK59" s="433"/>
      <c r="AL59" s="433"/>
      <c r="AM59" s="433"/>
      <c r="AN59" s="433"/>
      <c r="AO59" s="433"/>
      <c r="AP59" s="433"/>
      <c r="AQ59" s="433"/>
      <c r="AR59" s="433"/>
      <c r="AS59" s="433"/>
      <c r="AT59" s="433"/>
      <c r="AU59" s="433"/>
      <c r="AV59" s="433"/>
      <c r="AW59" s="433"/>
      <c r="AX59" s="433"/>
      <c r="AY59" s="433"/>
      <c r="AZ59" s="433"/>
      <c r="BA59" s="433"/>
      <c r="BB59" s="433"/>
      <c r="BC59" s="433"/>
      <c r="BD59" s="433"/>
      <c r="BE59" s="433"/>
      <c r="BF59" s="433"/>
      <c r="BG59" s="433"/>
      <c r="BH59" s="433"/>
      <c r="BI59" s="433"/>
      <c r="BJ59" s="433"/>
      <c r="BK59" s="433"/>
      <c r="BL59" s="433"/>
      <c r="BM59" s="433"/>
    </row>
    <row r="60" spans="1:65" ht="15.75" customHeight="1">
      <c r="A60" s="390" t="s">
        <v>592</v>
      </c>
      <c r="B60" s="433"/>
      <c r="C60" s="433"/>
      <c r="D60" s="433"/>
      <c r="E60" s="433"/>
      <c r="F60" s="433"/>
      <c r="G60" s="433"/>
      <c r="H60" s="433"/>
      <c r="I60" s="433"/>
      <c r="J60" s="433"/>
      <c r="K60" s="433"/>
      <c r="L60" s="28"/>
      <c r="M60" s="390" t="s">
        <v>592</v>
      </c>
      <c r="N60" s="433"/>
      <c r="O60" s="433"/>
      <c r="P60" s="433"/>
      <c r="Q60" s="433"/>
      <c r="R60" s="433"/>
      <c r="S60" s="433"/>
      <c r="T60" s="433"/>
      <c r="U60" s="433"/>
      <c r="W60" s="433"/>
      <c r="X60" s="433"/>
      <c r="Y60" s="433"/>
      <c r="Z60" s="433"/>
      <c r="AE60" s="433"/>
      <c r="AF60" s="433"/>
      <c r="AG60" s="433"/>
      <c r="AH60" s="433"/>
      <c r="AI60" s="433"/>
      <c r="AJ60" s="433"/>
      <c r="AK60" s="433"/>
      <c r="AL60" s="433"/>
      <c r="AM60" s="433"/>
      <c r="AN60" s="433"/>
      <c r="AO60" s="433"/>
      <c r="AP60" s="433"/>
      <c r="AQ60" s="433"/>
      <c r="AR60" s="433"/>
      <c r="AS60" s="433"/>
      <c r="AT60" s="433"/>
      <c r="AU60" s="433"/>
      <c r="AV60" s="433"/>
      <c r="AW60" s="433"/>
      <c r="AX60" s="433"/>
      <c r="AY60" s="433"/>
      <c r="AZ60" s="433"/>
      <c r="BA60" s="433"/>
      <c r="BB60" s="433"/>
      <c r="BC60" s="433"/>
      <c r="BD60" s="433"/>
      <c r="BE60" s="433"/>
      <c r="BF60" s="433"/>
      <c r="BG60" s="433"/>
      <c r="BH60" s="433"/>
      <c r="BI60" s="433"/>
      <c r="BJ60" s="433"/>
      <c r="BK60" s="433"/>
      <c r="BL60" s="433"/>
      <c r="BM60" s="433"/>
    </row>
    <row r="61" spans="1:65" ht="15.75" customHeight="1">
      <c r="A61" s="434"/>
      <c r="B61" s="435"/>
      <c r="C61" s="435"/>
      <c r="D61" s="435"/>
      <c r="E61" s="435"/>
      <c r="F61" s="435"/>
      <c r="G61" s="435"/>
      <c r="H61" s="435"/>
      <c r="I61" s="435"/>
      <c r="J61" s="435"/>
      <c r="K61" s="436"/>
      <c r="L61" s="28"/>
      <c r="M61" s="434"/>
      <c r="N61" s="436"/>
      <c r="O61" s="436"/>
      <c r="P61" s="435"/>
      <c r="Q61" s="433"/>
      <c r="R61" s="433"/>
      <c r="S61" s="433"/>
      <c r="T61" s="433"/>
      <c r="U61" s="433"/>
      <c r="W61" s="433"/>
      <c r="X61" s="433"/>
      <c r="Y61" s="433"/>
      <c r="Z61" s="433"/>
      <c r="AE61" s="433"/>
      <c r="AF61" s="433"/>
      <c r="AG61" s="433"/>
      <c r="AH61" s="433"/>
      <c r="AI61" s="433"/>
      <c r="AJ61" s="433"/>
      <c r="AK61" s="433"/>
      <c r="AL61" s="433"/>
      <c r="AM61" s="433"/>
      <c r="AN61" s="433"/>
      <c r="AO61" s="433"/>
      <c r="AP61" s="433"/>
      <c r="AQ61" s="433"/>
      <c r="AR61" s="433"/>
      <c r="AS61" s="433"/>
      <c r="AT61" s="433"/>
      <c r="AU61" s="433"/>
      <c r="AV61" s="433"/>
      <c r="AW61" s="433"/>
      <c r="AX61" s="433"/>
      <c r="AY61" s="433"/>
      <c r="AZ61" s="433"/>
      <c r="BA61" s="433"/>
      <c r="BB61" s="433"/>
      <c r="BC61" s="433"/>
      <c r="BD61" s="433"/>
      <c r="BE61" s="433"/>
      <c r="BF61" s="433"/>
      <c r="BG61" s="433"/>
      <c r="BH61" s="433"/>
      <c r="BI61" s="433"/>
      <c r="BJ61" s="433"/>
      <c r="BK61" s="433"/>
      <c r="BL61" s="433"/>
      <c r="BM61" s="433"/>
    </row>
    <row r="62" spans="1:65" ht="15.75" customHeight="1">
      <c r="A62" s="201"/>
      <c r="B62" s="376"/>
      <c r="C62" s="270" t="s">
        <v>10</v>
      </c>
      <c r="D62" s="437"/>
      <c r="E62" s="438"/>
      <c r="F62" s="439"/>
      <c r="G62" s="439"/>
      <c r="H62" s="438"/>
      <c r="I62" s="440"/>
      <c r="J62" s="440"/>
      <c r="K62" s="441"/>
      <c r="L62" s="28"/>
      <c r="M62" s="319"/>
      <c r="N62" s="442"/>
      <c r="O62" s="213" t="s">
        <v>10</v>
      </c>
      <c r="P62" s="306"/>
      <c r="Q62" s="273"/>
      <c r="R62" s="273"/>
      <c r="S62" s="273"/>
      <c r="T62" s="273"/>
      <c r="U62" s="433"/>
      <c r="W62" s="433"/>
      <c r="X62" s="433"/>
      <c r="Y62" s="433"/>
      <c r="Z62" s="433"/>
      <c r="AE62" s="433"/>
      <c r="AF62" s="433"/>
      <c r="AG62" s="433"/>
      <c r="AH62" s="433"/>
      <c r="AI62" s="433"/>
      <c r="AJ62" s="433"/>
      <c r="AK62" s="433"/>
      <c r="AL62" s="433"/>
      <c r="AM62" s="433"/>
      <c r="AN62" s="433"/>
      <c r="AO62" s="433"/>
      <c r="AP62" s="433"/>
      <c r="AQ62" s="433"/>
      <c r="AR62" s="433"/>
      <c r="AS62" s="433"/>
      <c r="AT62" s="433"/>
      <c r="AU62" s="433"/>
      <c r="AV62" s="433"/>
      <c r="AW62" s="433"/>
      <c r="AX62" s="433"/>
      <c r="AY62" s="433"/>
      <c r="AZ62" s="433"/>
      <c r="BA62" s="433"/>
      <c r="BB62" s="433"/>
      <c r="BC62" s="433"/>
      <c r="BD62" s="433"/>
      <c r="BE62" s="433"/>
      <c r="BF62" s="433"/>
      <c r="BG62" s="433"/>
      <c r="BH62" s="433"/>
      <c r="BI62" s="433"/>
      <c r="BJ62" s="433"/>
      <c r="BK62" s="433"/>
      <c r="BL62" s="433"/>
      <c r="BM62" s="433"/>
    </row>
    <row r="63" spans="1:65" ht="31.5" customHeight="1">
      <c r="A63" s="201"/>
      <c r="B63" s="203"/>
      <c r="C63" s="383" t="s">
        <v>18</v>
      </c>
      <c r="D63" s="385" t="s">
        <v>54</v>
      </c>
      <c r="E63" s="384"/>
      <c r="F63" s="385"/>
      <c r="G63" s="385"/>
      <c r="H63" s="383"/>
      <c r="I63" s="383"/>
      <c r="J63" s="383"/>
      <c r="K63" s="383"/>
      <c r="L63" s="28"/>
      <c r="M63" s="201"/>
      <c r="N63" s="385"/>
      <c r="O63" s="271" t="s">
        <v>328</v>
      </c>
      <c r="P63" s="279" t="s">
        <v>50</v>
      </c>
      <c r="Q63" s="279" t="s">
        <v>333</v>
      </c>
      <c r="R63" s="279" t="s">
        <v>329</v>
      </c>
      <c r="S63" s="260" t="s">
        <v>322</v>
      </c>
      <c r="T63" s="260" t="s">
        <v>397</v>
      </c>
      <c r="U63" s="433"/>
      <c r="W63" s="433"/>
      <c r="X63" s="433"/>
      <c r="Y63" s="433"/>
      <c r="Z63" s="433"/>
      <c r="AE63" s="433"/>
      <c r="AF63" s="433"/>
      <c r="AG63" s="433"/>
      <c r="AH63" s="433"/>
      <c r="AI63" s="433"/>
      <c r="AJ63" s="433"/>
      <c r="AK63" s="433"/>
      <c r="AL63" s="433"/>
      <c r="AM63" s="433"/>
      <c r="AN63" s="433"/>
      <c r="AO63" s="433"/>
      <c r="AP63" s="433"/>
      <c r="AQ63" s="433"/>
      <c r="AR63" s="433"/>
      <c r="AS63" s="433"/>
      <c r="AT63" s="433"/>
      <c r="AU63" s="433"/>
      <c r="AV63" s="433"/>
      <c r="AW63" s="433"/>
      <c r="AX63" s="433"/>
      <c r="AY63" s="433"/>
      <c r="AZ63" s="433"/>
      <c r="BA63" s="433"/>
      <c r="BB63" s="433"/>
      <c r="BC63" s="433"/>
      <c r="BD63" s="433"/>
      <c r="BE63" s="433"/>
      <c r="BF63" s="433"/>
      <c r="BG63" s="433"/>
      <c r="BH63" s="433"/>
      <c r="BI63" s="433"/>
      <c r="BJ63" s="433"/>
      <c r="BK63" s="433"/>
      <c r="BL63" s="433"/>
      <c r="BM63" s="433"/>
    </row>
    <row r="64" spans="1:65" ht="15.75" customHeight="1">
      <c r="A64" s="200"/>
      <c r="B64" s="260" t="s">
        <v>312</v>
      </c>
      <c r="C64" s="213"/>
      <c r="D64" s="259"/>
      <c r="E64" s="369"/>
      <c r="F64" s="369"/>
      <c r="G64" s="369"/>
      <c r="H64" s="369"/>
      <c r="I64" s="369"/>
      <c r="J64" s="369"/>
      <c r="K64" s="369"/>
      <c r="L64" s="28"/>
      <c r="M64" s="200"/>
      <c r="N64" s="260" t="s">
        <v>323</v>
      </c>
      <c r="O64" s="213"/>
      <c r="P64" s="273"/>
      <c r="Q64" s="273"/>
      <c r="R64" s="273"/>
      <c r="S64" s="273"/>
      <c r="T64" s="273"/>
      <c r="U64" s="433"/>
      <c r="W64" s="433"/>
      <c r="X64" s="433"/>
      <c r="Y64" s="433"/>
      <c r="Z64" s="433"/>
      <c r="AE64" s="433"/>
      <c r="AF64" s="433"/>
      <c r="AG64" s="433"/>
      <c r="AH64" s="433"/>
      <c r="AI64" s="433"/>
      <c r="AJ64" s="433"/>
      <c r="AK64" s="433"/>
      <c r="AL64" s="433"/>
      <c r="AM64" s="433"/>
      <c r="AN64" s="433"/>
      <c r="AO64" s="433"/>
      <c r="AP64" s="433"/>
      <c r="AQ64" s="433"/>
      <c r="AR64" s="433"/>
      <c r="AS64" s="433"/>
      <c r="AT64" s="433"/>
      <c r="AU64" s="433"/>
      <c r="AV64" s="433"/>
      <c r="AW64" s="433"/>
      <c r="AX64" s="433"/>
      <c r="AY64" s="433"/>
      <c r="AZ64" s="433"/>
      <c r="BA64" s="433"/>
      <c r="BB64" s="433"/>
      <c r="BC64" s="433"/>
      <c r="BD64" s="433"/>
      <c r="BE64" s="433"/>
      <c r="BF64" s="433"/>
      <c r="BG64" s="433"/>
      <c r="BH64" s="433"/>
      <c r="BI64" s="433"/>
      <c r="BJ64" s="433"/>
      <c r="BK64" s="433"/>
      <c r="BL64" s="433"/>
      <c r="BM64" s="433"/>
    </row>
    <row r="65" spans="1:65" ht="15.75" customHeight="1">
      <c r="A65" s="249">
        <v>2000</v>
      </c>
      <c r="B65" s="1029">
        <v>3.6769999999999996</v>
      </c>
      <c r="C65" s="1023">
        <v>3.6769999999999996</v>
      </c>
      <c r="D65" s="500">
        <v>0</v>
      </c>
      <c r="E65" s="50">
        <v>11550.787285393408</v>
      </c>
      <c r="F65" s="500">
        <v>0</v>
      </c>
      <c r="G65" s="248">
        <v>11554.464285393407</v>
      </c>
      <c r="H65" s="50">
        <v>1180.537505629939</v>
      </c>
      <c r="I65" s="248">
        <v>138.27529378045287</v>
      </c>
      <c r="J65" s="1023">
        <v>0.2438784</v>
      </c>
      <c r="K65" s="1023">
        <v>10235.407607583014</v>
      </c>
      <c r="L65" s="248"/>
      <c r="M65" s="249">
        <v>2000</v>
      </c>
      <c r="N65" s="1023">
        <v>10235.407607583016</v>
      </c>
      <c r="O65" s="1001">
        <v>3463.6071530933959</v>
      </c>
      <c r="P65" s="1001">
        <v>2647.8486600265001</v>
      </c>
      <c r="Q65" s="1000" t="s">
        <v>32</v>
      </c>
      <c r="R65" s="1000" t="s">
        <v>32</v>
      </c>
      <c r="S65" s="1001">
        <v>3008.6915249243762</v>
      </c>
      <c r="T65" s="1001">
        <v>1115.2602695387445</v>
      </c>
      <c r="U65" s="433"/>
      <c r="W65" s="242"/>
      <c r="X65" s="242"/>
      <c r="Y65" s="242"/>
      <c r="Z65" s="242"/>
      <c r="AE65" s="433"/>
      <c r="AF65" s="433"/>
      <c r="AG65" s="433"/>
      <c r="AH65" s="433"/>
      <c r="AI65" s="433"/>
      <c r="AJ65" s="433"/>
      <c r="AK65" s="433"/>
      <c r="AL65" s="433"/>
      <c r="AM65" s="433"/>
      <c r="AN65" s="433"/>
      <c r="AO65" s="433"/>
      <c r="AP65" s="433"/>
      <c r="AQ65" s="433"/>
      <c r="AR65" s="433"/>
      <c r="AS65" s="433"/>
      <c r="AT65" s="433"/>
      <c r="AU65" s="433"/>
      <c r="AV65" s="433"/>
      <c r="AW65" s="433"/>
      <c r="AX65" s="433"/>
      <c r="AY65" s="433"/>
      <c r="AZ65" s="433"/>
      <c r="BA65" s="433"/>
      <c r="BB65" s="433"/>
      <c r="BC65" s="433"/>
      <c r="BD65" s="433"/>
      <c r="BE65" s="433"/>
      <c r="BF65" s="433"/>
      <c r="BG65" s="433"/>
      <c r="BH65" s="433"/>
      <c r="BI65" s="433"/>
      <c r="BJ65" s="433"/>
      <c r="BK65" s="433"/>
      <c r="BL65" s="433"/>
      <c r="BM65" s="433"/>
    </row>
    <row r="66" spans="1:65" ht="15.75" customHeight="1">
      <c r="A66" s="249">
        <v>2001</v>
      </c>
      <c r="B66" s="1029">
        <v>15.626999999999999</v>
      </c>
      <c r="C66" s="1023">
        <v>15.626999999999999</v>
      </c>
      <c r="D66" s="501">
        <v>0</v>
      </c>
      <c r="E66" s="50">
        <v>11892.23386770785</v>
      </c>
      <c r="F66" s="50">
        <v>166.52346149121732</v>
      </c>
      <c r="G66" s="248">
        <v>12074.384329199067</v>
      </c>
      <c r="H66" s="50">
        <v>1160.9631290177294</v>
      </c>
      <c r="I66" s="501">
        <v>0</v>
      </c>
      <c r="J66" s="1023">
        <v>0.9916256</v>
      </c>
      <c r="K66" s="1023">
        <v>10912.429574581338</v>
      </c>
      <c r="L66" s="248"/>
      <c r="M66" s="249">
        <v>2001</v>
      </c>
      <c r="N66" s="1023">
        <v>10912.429574581338</v>
      </c>
      <c r="O66" s="1001">
        <v>3367.8254104737334</v>
      </c>
      <c r="P66" s="1001">
        <v>2648.8486601264999</v>
      </c>
      <c r="Q66" s="1000" t="s">
        <v>32</v>
      </c>
      <c r="R66" s="1000" t="s">
        <v>32</v>
      </c>
      <c r="S66" s="1001">
        <v>3008.6915249243762</v>
      </c>
      <c r="T66" s="1001">
        <v>1887.0639790567288</v>
      </c>
      <c r="U66" s="433"/>
      <c r="W66" s="242"/>
      <c r="X66" s="242"/>
      <c r="Y66" s="242"/>
      <c r="Z66" s="242"/>
      <c r="AE66" s="433"/>
      <c r="AF66" s="433"/>
      <c r="AG66" s="433"/>
      <c r="AH66" s="433"/>
      <c r="AI66" s="433"/>
      <c r="AJ66" s="433"/>
      <c r="AK66" s="433"/>
      <c r="AL66" s="433"/>
      <c r="AM66" s="433"/>
      <c r="AN66" s="433"/>
      <c r="AO66" s="433"/>
      <c r="AP66" s="433"/>
      <c r="AQ66" s="433"/>
      <c r="AR66" s="433"/>
      <c r="AS66" s="433"/>
      <c r="AT66" s="433"/>
      <c r="AU66" s="433"/>
      <c r="AV66" s="433"/>
      <c r="AW66" s="433"/>
      <c r="AX66" s="433"/>
      <c r="AY66" s="433"/>
      <c r="AZ66" s="433"/>
      <c r="BA66" s="433"/>
      <c r="BB66" s="433"/>
      <c r="BC66" s="433"/>
      <c r="BD66" s="433"/>
      <c r="BE66" s="433"/>
      <c r="BF66" s="433"/>
      <c r="BG66" s="433"/>
      <c r="BH66" s="433"/>
      <c r="BI66" s="433"/>
      <c r="BJ66" s="433"/>
      <c r="BK66" s="433"/>
      <c r="BL66" s="433"/>
      <c r="BM66" s="433"/>
    </row>
    <row r="67" spans="1:65" ht="15.75" customHeight="1">
      <c r="A67" s="249">
        <v>2002</v>
      </c>
      <c r="B67" s="1029">
        <v>24.959</v>
      </c>
      <c r="C67" s="1023">
        <v>24.959</v>
      </c>
      <c r="D67" s="501">
        <v>0</v>
      </c>
      <c r="E67" s="50">
        <v>11834.745989338639</v>
      </c>
      <c r="F67" s="50">
        <v>47.081337264054369</v>
      </c>
      <c r="G67" s="248">
        <v>11906.786326602694</v>
      </c>
      <c r="H67" s="50">
        <v>1066.7955410883183</v>
      </c>
      <c r="I67" s="248">
        <v>91.128649224092044</v>
      </c>
      <c r="J67" s="1023">
        <v>1.4459712</v>
      </c>
      <c r="K67" s="1023">
        <v>10747.416165090282</v>
      </c>
      <c r="L67" s="248"/>
      <c r="M67" s="249">
        <v>2002</v>
      </c>
      <c r="N67" s="1023">
        <v>10747.416165090282</v>
      </c>
      <c r="O67" s="1001">
        <v>3393.343742801143</v>
      </c>
      <c r="P67" s="1001">
        <v>2649.8486602265002</v>
      </c>
      <c r="Q67" s="1000" t="s">
        <v>32</v>
      </c>
      <c r="R67" s="1000" t="s">
        <v>32</v>
      </c>
      <c r="S67" s="1001">
        <v>3008.6915249243762</v>
      </c>
      <c r="T67" s="1001">
        <v>1695.5322371382631</v>
      </c>
      <c r="U67" s="433"/>
      <c r="W67" s="242"/>
      <c r="X67" s="242"/>
      <c r="Y67" s="242"/>
      <c r="Z67" s="242"/>
      <c r="AE67" s="433"/>
      <c r="AF67" s="433"/>
      <c r="AG67" s="433"/>
      <c r="AH67" s="433"/>
      <c r="AI67" s="433"/>
      <c r="AJ67" s="433"/>
      <c r="AK67" s="433"/>
      <c r="AL67" s="433"/>
      <c r="AM67" s="433"/>
      <c r="AN67" s="433"/>
      <c r="AO67" s="433"/>
      <c r="AP67" s="433"/>
      <c r="AQ67" s="433"/>
      <c r="AR67" s="433"/>
      <c r="AS67" s="433"/>
      <c r="AT67" s="433"/>
      <c r="AU67" s="433"/>
      <c r="AV67" s="433"/>
      <c r="AW67" s="433"/>
      <c r="AX67" s="433"/>
      <c r="AY67" s="433"/>
      <c r="AZ67" s="433"/>
      <c r="BA67" s="433"/>
      <c r="BB67" s="433"/>
      <c r="BC67" s="433"/>
      <c r="BD67" s="433"/>
      <c r="BE67" s="433"/>
      <c r="BF67" s="433"/>
      <c r="BG67" s="433"/>
      <c r="BH67" s="433"/>
      <c r="BI67" s="433"/>
      <c r="BJ67" s="433"/>
      <c r="BK67" s="433"/>
      <c r="BL67" s="433"/>
      <c r="BM67" s="433"/>
    </row>
    <row r="68" spans="1:65" ht="15.75" customHeight="1">
      <c r="A68" s="249">
        <v>2003</v>
      </c>
      <c r="B68" s="1029">
        <v>35.079000000000001</v>
      </c>
      <c r="C68" s="1023">
        <v>35.079000000000001</v>
      </c>
      <c r="D68" s="501">
        <v>0</v>
      </c>
      <c r="E68" s="50">
        <v>12505.197931736835</v>
      </c>
      <c r="F68" s="50">
        <v>34.249785038693034</v>
      </c>
      <c r="G68" s="248">
        <v>12574.526716775528</v>
      </c>
      <c r="H68" s="50">
        <v>1135.4392376038979</v>
      </c>
      <c r="I68" s="248">
        <v>29.65708553412767</v>
      </c>
      <c r="J68" s="1023">
        <v>2.1662368999999995</v>
      </c>
      <c r="K68" s="1023">
        <v>11407.264156737503</v>
      </c>
      <c r="L68" s="248"/>
      <c r="M68" s="249">
        <v>2003</v>
      </c>
      <c r="N68" s="1023">
        <v>11407.264156737503</v>
      </c>
      <c r="O68" s="1001">
        <v>3598.1057429230759</v>
      </c>
      <c r="P68" s="1001">
        <v>2650.8486603265001</v>
      </c>
      <c r="Q68" s="1000" t="s">
        <v>32</v>
      </c>
      <c r="R68" s="1000" t="s">
        <v>32</v>
      </c>
      <c r="S68" s="1001">
        <v>3008.6915249243762</v>
      </c>
      <c r="T68" s="1001">
        <v>2149.6182285635509</v>
      </c>
      <c r="U68" s="433"/>
      <c r="W68" s="242"/>
      <c r="X68" s="242"/>
      <c r="Y68" s="242"/>
      <c r="Z68" s="242"/>
      <c r="AE68" s="433"/>
      <c r="AF68" s="433"/>
      <c r="AG68" s="433"/>
      <c r="AH68" s="433"/>
      <c r="AI68" s="433"/>
      <c r="AJ68" s="433"/>
      <c r="AK68" s="433"/>
      <c r="AL68" s="433"/>
      <c r="AM68" s="433"/>
      <c r="AN68" s="433"/>
      <c r="AO68" s="433"/>
      <c r="AP68" s="433"/>
      <c r="AQ68" s="433"/>
      <c r="AR68" s="433"/>
      <c r="AS68" s="433"/>
      <c r="AT68" s="433"/>
      <c r="AU68" s="433"/>
      <c r="AV68" s="433"/>
      <c r="AW68" s="433"/>
      <c r="AX68" s="433"/>
      <c r="AY68" s="433"/>
      <c r="AZ68" s="433"/>
      <c r="BA68" s="433"/>
      <c r="BB68" s="433"/>
      <c r="BC68" s="433"/>
      <c r="BD68" s="433"/>
      <c r="BE68" s="433"/>
      <c r="BF68" s="433"/>
      <c r="BG68" s="433"/>
      <c r="BH68" s="433"/>
      <c r="BI68" s="433"/>
      <c r="BJ68" s="433"/>
      <c r="BK68" s="433"/>
      <c r="BL68" s="433"/>
      <c r="BM68" s="433"/>
    </row>
    <row r="69" spans="1:65" ht="15.75" customHeight="1">
      <c r="A69" s="249">
        <v>2004</v>
      </c>
      <c r="B69" s="1029">
        <v>14.834999999999999</v>
      </c>
      <c r="C69" s="1023">
        <v>14.834999999999999</v>
      </c>
      <c r="D69" s="501">
        <v>0</v>
      </c>
      <c r="E69" s="50">
        <v>12794.738542803161</v>
      </c>
      <c r="F69" s="50">
        <v>14.945543135568931</v>
      </c>
      <c r="G69" s="248">
        <v>12824.519085938729</v>
      </c>
      <c r="H69" s="50">
        <v>1134.1909265855957</v>
      </c>
      <c r="I69" s="501">
        <v>0</v>
      </c>
      <c r="J69" s="1023">
        <v>0.92953920000000001</v>
      </c>
      <c r="K69" s="1023">
        <v>11689.398620153133</v>
      </c>
      <c r="L69" s="248"/>
      <c r="M69" s="249">
        <v>2004</v>
      </c>
      <c r="N69" s="1023">
        <v>11689.398620153135</v>
      </c>
      <c r="O69" s="1001">
        <v>3944.45292123231</v>
      </c>
      <c r="P69" s="1001">
        <v>2651.8486604264999</v>
      </c>
      <c r="Q69" s="1000" t="s">
        <v>32</v>
      </c>
      <c r="R69" s="1000" t="s">
        <v>32</v>
      </c>
      <c r="S69" s="1001">
        <v>3008.6915249243762</v>
      </c>
      <c r="T69" s="1001">
        <v>2084.4055135699487</v>
      </c>
      <c r="U69" s="433"/>
      <c r="W69" s="242"/>
      <c r="X69" s="242"/>
      <c r="Y69" s="242"/>
      <c r="Z69" s="242"/>
      <c r="AE69" s="433"/>
      <c r="AF69" s="433"/>
      <c r="AG69" s="433"/>
      <c r="AH69" s="433"/>
      <c r="AI69" s="433"/>
      <c r="AJ69" s="433"/>
      <c r="AK69" s="433"/>
      <c r="AL69" s="433"/>
      <c r="AM69" s="433"/>
      <c r="AN69" s="433"/>
      <c r="AO69" s="433"/>
      <c r="AP69" s="433"/>
      <c r="AQ69" s="433"/>
      <c r="AR69" s="433"/>
      <c r="AS69" s="433"/>
      <c r="AT69" s="433"/>
      <c r="AU69" s="433"/>
      <c r="AV69" s="433"/>
      <c r="AW69" s="433"/>
      <c r="AX69" s="433"/>
      <c r="AY69" s="433"/>
      <c r="AZ69" s="433"/>
      <c r="BA69" s="433"/>
      <c r="BB69" s="433"/>
      <c r="BC69" s="433"/>
      <c r="BD69" s="433"/>
      <c r="BE69" s="433"/>
      <c r="BF69" s="433"/>
      <c r="BG69" s="433"/>
      <c r="BH69" s="433"/>
      <c r="BI69" s="433"/>
      <c r="BJ69" s="433"/>
      <c r="BK69" s="433"/>
      <c r="BL69" s="433"/>
      <c r="BM69" s="433"/>
    </row>
    <row r="70" spans="1:65" ht="15.75" customHeight="1">
      <c r="A70" s="249">
        <v>2005</v>
      </c>
      <c r="B70" s="1029">
        <v>33.372</v>
      </c>
      <c r="C70" s="1023">
        <v>33.372</v>
      </c>
      <c r="D70" s="1007">
        <v>0</v>
      </c>
      <c r="E70" s="1023">
        <v>12823.303495227879</v>
      </c>
      <c r="F70" s="1023">
        <v>6.926872210621136</v>
      </c>
      <c r="G70" s="1023">
        <v>12863.6023674385</v>
      </c>
      <c r="H70" s="1007">
        <v>1300.8554436391923</v>
      </c>
      <c r="I70" s="1007">
        <v>0</v>
      </c>
      <c r="J70" s="1023">
        <v>2.5660115999999995</v>
      </c>
      <c r="K70" s="1023">
        <v>11560.180912199306</v>
      </c>
      <c r="L70" s="248"/>
      <c r="M70" s="249">
        <v>2005</v>
      </c>
      <c r="N70" s="1023">
        <v>11560.180912199308</v>
      </c>
      <c r="O70" s="1001">
        <v>3902.1522124088692</v>
      </c>
      <c r="P70" s="1001">
        <v>2652.8486605265002</v>
      </c>
      <c r="Q70" s="1000" t="s">
        <v>32</v>
      </c>
      <c r="R70" s="1000" t="s">
        <v>32</v>
      </c>
      <c r="S70" s="1001">
        <v>3008.6915249243762</v>
      </c>
      <c r="T70" s="1001">
        <v>1996.4885143395618</v>
      </c>
      <c r="U70" s="433"/>
      <c r="W70" s="242"/>
      <c r="X70" s="242"/>
      <c r="Y70" s="242"/>
      <c r="Z70" s="242"/>
      <c r="AE70" s="433"/>
      <c r="AF70" s="433"/>
      <c r="AG70" s="433"/>
      <c r="AH70" s="433"/>
      <c r="AI70" s="433"/>
      <c r="AJ70" s="433"/>
      <c r="AK70" s="433"/>
      <c r="AL70" s="433"/>
      <c r="AM70" s="433"/>
      <c r="AN70" s="433"/>
      <c r="AO70" s="433"/>
      <c r="AP70" s="433"/>
      <c r="AQ70" s="433"/>
      <c r="AR70" s="433"/>
      <c r="AS70" s="433"/>
      <c r="AT70" s="433"/>
      <c r="AU70" s="433"/>
      <c r="AV70" s="433"/>
      <c r="AW70" s="433"/>
      <c r="AX70" s="433"/>
      <c r="AY70" s="433"/>
      <c r="AZ70" s="433"/>
      <c r="BA70" s="433"/>
      <c r="BB70" s="433"/>
      <c r="BC70" s="433"/>
      <c r="BD70" s="433"/>
      <c r="BE70" s="433"/>
      <c r="BF70" s="433"/>
      <c r="BG70" s="433"/>
      <c r="BH70" s="433"/>
      <c r="BI70" s="433"/>
      <c r="BJ70" s="433"/>
      <c r="BK70" s="433"/>
      <c r="BL70" s="433"/>
      <c r="BM70" s="433"/>
    </row>
    <row r="71" spans="1:65" ht="15.75" customHeight="1">
      <c r="A71" s="249">
        <v>2006</v>
      </c>
      <c r="B71" s="1029">
        <v>17.797831999999996</v>
      </c>
      <c r="C71" s="1023">
        <v>17.797831999999996</v>
      </c>
      <c r="D71" s="1007">
        <v>0</v>
      </c>
      <c r="E71" s="1023">
        <v>13433.058896875889</v>
      </c>
      <c r="F71" s="1023">
        <v>0</v>
      </c>
      <c r="G71" s="1023">
        <v>13450.85672887589</v>
      </c>
      <c r="H71" s="1007">
        <v>1243.9695164394218</v>
      </c>
      <c r="I71" s="1007">
        <v>88.356569626990947</v>
      </c>
      <c r="J71" s="1023">
        <v>1.394296</v>
      </c>
      <c r="K71" s="1023">
        <v>12117.136346809477</v>
      </c>
      <c r="L71" s="248"/>
      <c r="M71" s="249">
        <v>2006</v>
      </c>
      <c r="N71" s="1023">
        <v>12117.136346809479</v>
      </c>
      <c r="O71" s="1001">
        <v>3926.3253347668301</v>
      </c>
      <c r="P71" s="1001">
        <v>2653.8486606265001</v>
      </c>
      <c r="Q71" s="1000" t="s">
        <v>32</v>
      </c>
      <c r="R71" s="1000" t="s">
        <v>32</v>
      </c>
      <c r="S71" s="1001">
        <v>3008.6915249243762</v>
      </c>
      <c r="T71" s="1001">
        <v>2528.2708264917724</v>
      </c>
      <c r="U71" s="433"/>
      <c r="W71" s="242"/>
      <c r="X71" s="242"/>
      <c r="Y71" s="242"/>
      <c r="Z71" s="242"/>
      <c r="AE71" s="433"/>
      <c r="AF71" s="433"/>
      <c r="AG71" s="433"/>
      <c r="AH71" s="433"/>
      <c r="AI71" s="433"/>
      <c r="AJ71" s="433"/>
      <c r="AK71" s="433"/>
      <c r="AL71" s="433"/>
      <c r="AM71" s="433"/>
      <c r="AN71" s="433"/>
      <c r="AO71" s="433"/>
      <c r="AP71" s="433"/>
      <c r="AQ71" s="433"/>
      <c r="AR71" s="433"/>
      <c r="AS71" s="433"/>
      <c r="AT71" s="433"/>
      <c r="AU71" s="433"/>
      <c r="AV71" s="433"/>
      <c r="AW71" s="433"/>
      <c r="AX71" s="433"/>
      <c r="AY71" s="433"/>
      <c r="AZ71" s="433"/>
      <c r="BA71" s="433"/>
      <c r="BB71" s="433"/>
      <c r="BC71" s="433"/>
      <c r="BD71" s="433"/>
      <c r="BE71" s="433"/>
      <c r="BF71" s="433"/>
      <c r="BG71" s="433"/>
      <c r="BH71" s="433"/>
      <c r="BI71" s="433"/>
      <c r="BJ71" s="433"/>
      <c r="BK71" s="433"/>
      <c r="BL71" s="433"/>
      <c r="BM71" s="433"/>
    </row>
    <row r="72" spans="1:65" ht="15.75" customHeight="1">
      <c r="A72" s="249">
        <v>2007</v>
      </c>
      <c r="B72" s="1029">
        <v>11.53472</v>
      </c>
      <c r="C72" s="1023">
        <v>11.53472</v>
      </c>
      <c r="D72" s="1007">
        <v>0</v>
      </c>
      <c r="E72" s="1023">
        <v>12540.85970368981</v>
      </c>
      <c r="F72" s="1023">
        <v>80.520718175490316</v>
      </c>
      <c r="G72" s="1023">
        <v>12632.9151418653</v>
      </c>
      <c r="H72" s="1007">
        <v>1083.0813167915489</v>
      </c>
      <c r="I72" s="1007">
        <v>0</v>
      </c>
      <c r="J72" s="1023">
        <v>0.90048465814780088</v>
      </c>
      <c r="K72" s="1023">
        <v>11548.933340415602</v>
      </c>
      <c r="L72" s="248"/>
      <c r="M72" s="249">
        <v>2007</v>
      </c>
      <c r="N72" s="1023">
        <v>11548.83593167375</v>
      </c>
      <c r="O72" s="1001">
        <v>3969.8560956502947</v>
      </c>
      <c r="P72" s="1001">
        <v>2654.8486607264999</v>
      </c>
      <c r="Q72" s="1000" t="s">
        <v>32</v>
      </c>
      <c r="R72" s="1000" t="s">
        <v>32</v>
      </c>
      <c r="S72" s="1001">
        <v>3008.6915249243762</v>
      </c>
      <c r="T72" s="1001">
        <v>1915.4396503725779</v>
      </c>
      <c r="U72" s="433"/>
      <c r="W72" s="242"/>
      <c r="X72" s="242"/>
      <c r="Y72" s="242"/>
      <c r="Z72" s="242"/>
      <c r="AE72" s="433"/>
      <c r="AF72" s="433"/>
      <c r="AG72" s="433"/>
      <c r="AH72" s="433"/>
      <c r="AI72" s="433"/>
      <c r="AJ72" s="433"/>
      <c r="AK72" s="433"/>
      <c r="AL72" s="433"/>
      <c r="AM72" s="433"/>
      <c r="AN72" s="433"/>
      <c r="AO72" s="433"/>
      <c r="AP72" s="433"/>
      <c r="AQ72" s="433"/>
      <c r="AR72" s="433"/>
      <c r="AS72" s="433"/>
      <c r="AT72" s="433"/>
      <c r="AU72" s="433"/>
      <c r="AV72" s="433"/>
      <c r="AW72" s="433"/>
      <c r="AX72" s="433"/>
      <c r="AY72" s="433"/>
      <c r="AZ72" s="433"/>
      <c r="BA72" s="433"/>
      <c r="BB72" s="433"/>
      <c r="BC72" s="433"/>
      <c r="BD72" s="433"/>
      <c r="BE72" s="433"/>
      <c r="BF72" s="433"/>
      <c r="BG72" s="433"/>
      <c r="BH72" s="433"/>
      <c r="BI72" s="433"/>
      <c r="BJ72" s="433"/>
      <c r="BK72" s="433"/>
      <c r="BL72" s="433"/>
      <c r="BM72" s="433"/>
    </row>
    <row r="73" spans="1:65" ht="15.75" customHeight="1">
      <c r="A73" s="249">
        <v>2008</v>
      </c>
      <c r="B73" s="1029">
        <v>8.0160449009070511</v>
      </c>
      <c r="C73" s="1023">
        <v>8.0160449009070511</v>
      </c>
      <c r="D73" s="1007">
        <v>0</v>
      </c>
      <c r="E73" s="1023">
        <v>11934.621239892733</v>
      </c>
      <c r="F73" s="1023">
        <v>17.471567501251773</v>
      </c>
      <c r="G73" s="1023">
        <v>11960.108852294892</v>
      </c>
      <c r="H73" s="1007">
        <v>1010.3616090610312</v>
      </c>
      <c r="I73" s="1007">
        <v>0</v>
      </c>
      <c r="J73" s="1023">
        <v>0.71645831900093826</v>
      </c>
      <c r="K73" s="1023">
        <v>10949.030784914861</v>
      </c>
      <c r="L73" s="248"/>
      <c r="M73" s="249">
        <v>2008</v>
      </c>
      <c r="N73" s="1023">
        <v>10949.030784914861</v>
      </c>
      <c r="O73" s="1001">
        <v>3467.8222320530194</v>
      </c>
      <c r="P73" s="1001">
        <v>2655.8486608264998</v>
      </c>
      <c r="Q73" s="1000" t="s">
        <v>32</v>
      </c>
      <c r="R73" s="1000" t="s">
        <v>32</v>
      </c>
      <c r="S73" s="1001">
        <v>2714.999978247889</v>
      </c>
      <c r="T73" s="1001">
        <v>2110.3599137874526</v>
      </c>
      <c r="U73" s="433"/>
      <c r="W73" s="242"/>
      <c r="X73" s="242"/>
      <c r="Y73" s="242"/>
      <c r="Z73" s="242"/>
      <c r="AE73" s="433"/>
      <c r="AF73" s="433"/>
      <c r="AG73" s="433"/>
      <c r="AH73" s="433"/>
      <c r="AI73" s="433"/>
      <c r="AJ73" s="433"/>
      <c r="AK73" s="433"/>
      <c r="AL73" s="433"/>
      <c r="AM73" s="433"/>
      <c r="AN73" s="433"/>
      <c r="AO73" s="433"/>
      <c r="AP73" s="433"/>
      <c r="AQ73" s="433"/>
      <c r="AR73" s="433"/>
      <c r="AS73" s="433"/>
      <c r="AT73" s="433"/>
      <c r="AU73" s="433"/>
      <c r="AV73" s="433"/>
      <c r="AW73" s="433"/>
      <c r="AX73" s="433"/>
      <c r="AY73" s="433"/>
      <c r="AZ73" s="433"/>
      <c r="BA73" s="433"/>
      <c r="BB73" s="433"/>
      <c r="BC73" s="433"/>
      <c r="BD73" s="433"/>
      <c r="BE73" s="433"/>
      <c r="BF73" s="433"/>
      <c r="BG73" s="433"/>
      <c r="BH73" s="433"/>
      <c r="BI73" s="433"/>
      <c r="BJ73" s="433"/>
      <c r="BK73" s="433"/>
      <c r="BL73" s="433"/>
      <c r="BM73" s="433"/>
    </row>
    <row r="74" spans="1:65" ht="15.75" customHeight="1">
      <c r="A74" s="249">
        <v>2009</v>
      </c>
      <c r="B74" s="1029">
        <v>9.941670850123689</v>
      </c>
      <c r="C74" s="1023">
        <v>9.941670850123689</v>
      </c>
      <c r="D74" s="1007">
        <v>0</v>
      </c>
      <c r="E74" s="1023">
        <v>10727.092292387171</v>
      </c>
      <c r="F74" s="1023">
        <v>0</v>
      </c>
      <c r="G74" s="1023">
        <v>10737.033963237294</v>
      </c>
      <c r="H74" s="1007">
        <v>0</v>
      </c>
      <c r="I74" s="1007">
        <v>74.379093338701949</v>
      </c>
      <c r="J74" s="1023">
        <v>0.54373808195117301</v>
      </c>
      <c r="K74" s="1023">
        <v>10662.11113181664</v>
      </c>
      <c r="L74" s="248"/>
      <c r="M74" s="249">
        <v>2009</v>
      </c>
      <c r="N74" s="1023">
        <v>10661.789659366697</v>
      </c>
      <c r="O74" s="1001">
        <v>3222.9593608007058</v>
      </c>
      <c r="P74" s="1001">
        <v>2656.8486609265001</v>
      </c>
      <c r="Q74" s="1000" t="s">
        <v>32</v>
      </c>
      <c r="R74" s="1000" t="s">
        <v>32</v>
      </c>
      <c r="S74" s="1001">
        <v>2714.999978247889</v>
      </c>
      <c r="T74" s="1001">
        <v>2066.981659391603</v>
      </c>
      <c r="U74" s="433"/>
      <c r="W74" s="242"/>
      <c r="X74" s="242"/>
      <c r="Y74" s="242"/>
      <c r="Z74" s="242"/>
      <c r="AE74" s="433"/>
      <c r="AF74" s="433"/>
      <c r="AG74" s="433"/>
      <c r="AH74" s="433"/>
      <c r="AI74" s="433"/>
      <c r="AJ74" s="433"/>
      <c r="AK74" s="433"/>
      <c r="AL74" s="433"/>
      <c r="AM74" s="433"/>
      <c r="AN74" s="433"/>
      <c r="AO74" s="433"/>
      <c r="AP74" s="433"/>
      <c r="AQ74" s="433"/>
      <c r="AR74" s="433"/>
      <c r="AS74" s="433"/>
      <c r="AT74" s="433"/>
      <c r="AU74" s="433"/>
      <c r="AV74" s="433"/>
      <c r="AW74" s="433"/>
      <c r="AX74" s="433"/>
      <c r="AY74" s="433"/>
      <c r="AZ74" s="433"/>
      <c r="BA74" s="433"/>
      <c r="BB74" s="433"/>
      <c r="BC74" s="433"/>
      <c r="BD74" s="433"/>
      <c r="BE74" s="433"/>
      <c r="BF74" s="433"/>
      <c r="BG74" s="433"/>
      <c r="BH74" s="433"/>
      <c r="BI74" s="433"/>
      <c r="BJ74" s="433"/>
      <c r="BK74" s="433"/>
      <c r="BL74" s="433"/>
      <c r="BM74" s="433"/>
    </row>
    <row r="75" spans="1:65" ht="15.75" customHeight="1">
      <c r="A75" s="249">
        <v>2010</v>
      </c>
      <c r="B75" s="1029">
        <v>6.396836623617391</v>
      </c>
      <c r="C75" s="1023">
        <v>6.396836623617391</v>
      </c>
      <c r="D75" s="1007">
        <v>0</v>
      </c>
      <c r="E75" s="1023">
        <v>12122.446364385103</v>
      </c>
      <c r="F75" s="1023">
        <v>40.575253924284397</v>
      </c>
      <c r="G75" s="1023">
        <v>12169.418454933004</v>
      </c>
      <c r="H75" s="1007">
        <v>0</v>
      </c>
      <c r="I75" s="1007">
        <v>0</v>
      </c>
      <c r="J75" s="1023">
        <v>0.54373808195117301</v>
      </c>
      <c r="K75" s="1023">
        <v>12168.874716851053</v>
      </c>
      <c r="L75" s="248"/>
      <c r="M75" s="249">
        <v>2010</v>
      </c>
      <c r="N75" s="50">
        <v>12168.874716851054</v>
      </c>
      <c r="O75" s="248">
        <v>3897.5089169438993</v>
      </c>
      <c r="P75" s="248">
        <v>2657.8486610264999</v>
      </c>
      <c r="Q75" s="247" t="s">
        <v>32</v>
      </c>
      <c r="R75" s="247" t="s">
        <v>32</v>
      </c>
      <c r="S75" s="248">
        <v>2714.999978247889</v>
      </c>
      <c r="T75" s="248">
        <v>2898.5171606327658</v>
      </c>
      <c r="U75" s="433"/>
      <c r="W75" s="242"/>
      <c r="X75" s="242"/>
      <c r="Y75" s="242"/>
      <c r="Z75" s="242"/>
      <c r="AE75" s="433"/>
      <c r="AF75" s="433"/>
      <c r="AG75" s="433"/>
      <c r="AH75" s="433"/>
      <c r="AI75" s="433"/>
      <c r="AJ75" s="433"/>
      <c r="AK75" s="433"/>
      <c r="AL75" s="433"/>
      <c r="AM75" s="433"/>
      <c r="AN75" s="433"/>
      <c r="AO75" s="433"/>
      <c r="AP75" s="433"/>
      <c r="AQ75" s="433"/>
      <c r="AR75" s="433"/>
      <c r="AS75" s="433"/>
      <c r="AT75" s="433"/>
      <c r="AU75" s="433"/>
      <c r="AV75" s="433"/>
      <c r="AW75" s="433"/>
      <c r="AX75" s="433"/>
      <c r="AY75" s="433"/>
      <c r="AZ75" s="433"/>
      <c r="BA75" s="433"/>
      <c r="BB75" s="433"/>
      <c r="BC75" s="433"/>
      <c r="BD75" s="433"/>
      <c r="BE75" s="433"/>
      <c r="BF75" s="433"/>
      <c r="BG75" s="433"/>
      <c r="BH75" s="433"/>
      <c r="BI75" s="433"/>
      <c r="BJ75" s="433"/>
      <c r="BK75" s="433"/>
      <c r="BL75" s="433"/>
      <c r="BM75" s="433"/>
    </row>
    <row r="76" spans="1:65" ht="15.75" customHeight="1">
      <c r="A76" s="249">
        <v>2011</v>
      </c>
      <c r="B76" s="251">
        <v>7.0546378431004584</v>
      </c>
      <c r="C76" s="50">
        <v>7.0546378431004584</v>
      </c>
      <c r="D76" s="501">
        <v>0</v>
      </c>
      <c r="E76" s="50">
        <v>11708.698811175536</v>
      </c>
      <c r="F76" s="50">
        <v>25.238042474607568</v>
      </c>
      <c r="G76" s="50">
        <v>11740.991491493245</v>
      </c>
      <c r="H76" s="501">
        <v>0</v>
      </c>
      <c r="I76" s="501">
        <v>0</v>
      </c>
      <c r="J76" s="50">
        <v>0.60061211151302552</v>
      </c>
      <c r="K76" s="50">
        <v>11740.390879381732</v>
      </c>
      <c r="L76" s="50"/>
      <c r="M76" s="249">
        <v>2011</v>
      </c>
      <c r="N76" s="50">
        <v>11740.39087938173</v>
      </c>
      <c r="O76" s="1023">
        <v>3992.5004049020458</v>
      </c>
      <c r="P76" s="50">
        <v>2262.6093259464451</v>
      </c>
      <c r="Q76" s="247" t="s">
        <v>32</v>
      </c>
      <c r="R76" s="247" t="s">
        <v>32</v>
      </c>
      <c r="S76" s="50">
        <v>2747.6500965338792</v>
      </c>
      <c r="T76" s="50">
        <v>2737.6310519993594</v>
      </c>
      <c r="U76" s="433"/>
      <c r="W76" s="644"/>
      <c r="X76" s="242"/>
      <c r="Y76" s="242"/>
      <c r="Z76" s="242"/>
      <c r="AE76" s="433"/>
      <c r="AF76" s="433"/>
      <c r="AG76" s="433"/>
      <c r="AH76" s="433"/>
      <c r="AI76" s="433"/>
      <c r="AJ76" s="433"/>
      <c r="AK76" s="433"/>
      <c r="AL76" s="433"/>
      <c r="AM76" s="433"/>
      <c r="AN76" s="433"/>
      <c r="AO76" s="433"/>
      <c r="AP76" s="433"/>
      <c r="AQ76" s="433"/>
      <c r="AR76" s="433"/>
      <c r="AS76" s="433"/>
      <c r="AT76" s="433"/>
      <c r="AU76" s="433"/>
      <c r="AV76" s="433"/>
      <c r="AW76" s="433"/>
      <c r="AX76" s="433"/>
      <c r="AY76" s="433"/>
      <c r="AZ76" s="433"/>
      <c r="BA76" s="433"/>
      <c r="BB76" s="433"/>
      <c r="BC76" s="433"/>
      <c r="BD76" s="433"/>
      <c r="BE76" s="433"/>
      <c r="BF76" s="433"/>
      <c r="BG76" s="433"/>
      <c r="BH76" s="433"/>
      <c r="BI76" s="433"/>
      <c r="BJ76" s="433"/>
      <c r="BK76" s="433"/>
      <c r="BL76" s="433"/>
      <c r="BM76" s="433"/>
    </row>
    <row r="77" spans="1:65" ht="15.75" customHeight="1">
      <c r="A77" s="249">
        <v>2012</v>
      </c>
      <c r="B77" s="655">
        <v>6.0925377531348639</v>
      </c>
      <c r="C77" s="1023">
        <v>6.0925377531348639</v>
      </c>
      <c r="D77" s="501">
        <v>0</v>
      </c>
      <c r="E77" s="642">
        <v>11627.408858877629</v>
      </c>
      <c r="F77" s="642">
        <v>8.270175438596489</v>
      </c>
      <c r="G77" s="656">
        <v>11641.77157206936</v>
      </c>
      <c r="H77" s="501">
        <v>0</v>
      </c>
      <c r="I77" s="501">
        <v>0</v>
      </c>
      <c r="J77" s="642">
        <v>0.58250414703745268</v>
      </c>
      <c r="K77" s="642">
        <v>11641.189067922322</v>
      </c>
      <c r="L77" s="50"/>
      <c r="M77" s="249">
        <v>2012</v>
      </c>
      <c r="N77" s="1023">
        <v>11641.189067922323</v>
      </c>
      <c r="O77" s="1023">
        <v>4058.1063055531863</v>
      </c>
      <c r="P77" s="642">
        <v>2642.3330563250229</v>
      </c>
      <c r="Q77" s="645" t="s">
        <v>32</v>
      </c>
      <c r="R77" s="645" t="s">
        <v>32</v>
      </c>
      <c r="S77" s="1023">
        <v>2399.6776632830051</v>
      </c>
      <c r="T77" s="1023">
        <v>2541.0720427611086</v>
      </c>
      <c r="U77" s="433"/>
      <c r="W77" s="644"/>
      <c r="X77" s="242"/>
      <c r="Y77" s="644"/>
      <c r="Z77" s="644"/>
      <c r="AE77" s="433"/>
      <c r="AF77" s="433"/>
      <c r="AG77" s="433"/>
      <c r="AH77" s="433"/>
      <c r="AI77" s="433"/>
      <c r="AJ77" s="433"/>
      <c r="AK77" s="433"/>
      <c r="AL77" s="433"/>
      <c r="AM77" s="433"/>
      <c r="AN77" s="433"/>
      <c r="AO77" s="433"/>
      <c r="AP77" s="433"/>
      <c r="AQ77" s="433"/>
      <c r="AR77" s="433"/>
      <c r="AS77" s="433"/>
      <c r="AT77" s="433"/>
      <c r="AU77" s="433"/>
      <c r="AV77" s="433"/>
      <c r="AW77" s="433"/>
      <c r="AX77" s="433"/>
      <c r="AY77" s="433"/>
      <c r="AZ77" s="433"/>
      <c r="BA77" s="433"/>
      <c r="BB77" s="433"/>
      <c r="BC77" s="433"/>
      <c r="BD77" s="433"/>
      <c r="BE77" s="433"/>
      <c r="BF77" s="433"/>
      <c r="BG77" s="433"/>
      <c r="BH77" s="433"/>
      <c r="BI77" s="433"/>
      <c r="BJ77" s="433"/>
      <c r="BK77" s="433"/>
      <c r="BL77" s="433"/>
      <c r="BM77" s="433"/>
    </row>
    <row r="78" spans="1:65" s="613" customFormat="1" ht="15.75" customHeight="1">
      <c r="A78" s="622">
        <v>2013</v>
      </c>
      <c r="B78" s="655">
        <v>8.8409638599283706</v>
      </c>
      <c r="C78" s="1023">
        <v>8.8409638599283706</v>
      </c>
      <c r="D78" s="501">
        <v>0</v>
      </c>
      <c r="E78" s="642">
        <v>11053.39943829868</v>
      </c>
      <c r="F78" s="642">
        <v>0</v>
      </c>
      <c r="G78" s="656">
        <v>11062.240402158608</v>
      </c>
      <c r="H78" s="501">
        <v>0</v>
      </c>
      <c r="I78" s="501">
        <v>97.922529313733975</v>
      </c>
      <c r="J78" s="642">
        <v>0.83749273570767302</v>
      </c>
      <c r="K78" s="642">
        <v>10963.480380109168</v>
      </c>
      <c r="L78" s="642"/>
      <c r="M78" s="622">
        <v>2013</v>
      </c>
      <c r="N78" s="1023">
        <v>10967.532961784545</v>
      </c>
      <c r="O78" s="1023">
        <v>4130.0572721846402</v>
      </c>
      <c r="P78" s="642">
        <v>2737.6770083102492</v>
      </c>
      <c r="Q78" s="645" t="s">
        <v>32</v>
      </c>
      <c r="R78" s="645" t="s">
        <v>32</v>
      </c>
      <c r="S78" s="1023">
        <v>1862.5893132070385</v>
      </c>
      <c r="T78" s="1023">
        <v>2237.2093680826174</v>
      </c>
      <c r="U78" s="433"/>
      <c r="V78" s="28"/>
      <c r="W78" s="644"/>
      <c r="X78" s="644"/>
      <c r="Y78" s="644"/>
      <c r="Z78" s="644"/>
      <c r="AA78" s="28"/>
      <c r="AB78" s="28"/>
      <c r="AC78" s="28"/>
      <c r="AD78" s="28"/>
      <c r="AE78" s="433"/>
      <c r="AF78" s="433"/>
      <c r="AG78" s="433"/>
      <c r="AH78" s="433"/>
      <c r="AI78" s="433"/>
      <c r="AJ78" s="433"/>
      <c r="AK78" s="433"/>
      <c r="AL78" s="433"/>
      <c r="AM78" s="433"/>
      <c r="AN78" s="433"/>
      <c r="AO78" s="433"/>
      <c r="AP78" s="433"/>
      <c r="AQ78" s="433"/>
      <c r="AR78" s="433"/>
      <c r="AS78" s="433"/>
      <c r="AT78" s="433"/>
      <c r="AU78" s="433"/>
      <c r="AV78" s="433"/>
      <c r="AW78" s="433"/>
      <c r="AX78" s="433"/>
      <c r="AY78" s="433"/>
      <c r="AZ78" s="433"/>
      <c r="BA78" s="433"/>
      <c r="BB78" s="433"/>
      <c r="BC78" s="433"/>
      <c r="BD78" s="433"/>
      <c r="BE78" s="433"/>
      <c r="BF78" s="433"/>
      <c r="BG78" s="433"/>
      <c r="BH78" s="433"/>
      <c r="BI78" s="433"/>
      <c r="BJ78" s="433"/>
      <c r="BK78" s="433"/>
      <c r="BL78" s="433"/>
      <c r="BM78" s="433"/>
    </row>
    <row r="79" spans="1:65" s="613" customFormat="1" ht="15.75" customHeight="1">
      <c r="A79" s="622">
        <v>2014</v>
      </c>
      <c r="B79" s="655">
        <v>7.4802542197714752</v>
      </c>
      <c r="C79" s="1023">
        <v>7.4802542197714752</v>
      </c>
      <c r="D79" s="501">
        <v>0</v>
      </c>
      <c r="E79" s="667">
        <v>10013.385883974201</v>
      </c>
      <c r="F79" s="667">
        <v>0</v>
      </c>
      <c r="G79" s="656">
        <v>10020.866138193973</v>
      </c>
      <c r="H79" s="501">
        <v>0</v>
      </c>
      <c r="I79" s="501">
        <v>35.89192460283612</v>
      </c>
      <c r="J79" s="667">
        <v>0.75525547884579358</v>
      </c>
      <c r="K79" s="667">
        <v>9984.2189581122911</v>
      </c>
      <c r="L79" s="642"/>
      <c r="M79" s="622">
        <v>2014</v>
      </c>
      <c r="N79" s="1023">
        <v>9987.9095619524796</v>
      </c>
      <c r="O79" s="1023">
        <v>4142.9225362401221</v>
      </c>
      <c r="P79" s="642">
        <v>2331.5188699011969</v>
      </c>
      <c r="Q79" s="645" t="s">
        <v>32</v>
      </c>
      <c r="R79" s="645" t="s">
        <v>32</v>
      </c>
      <c r="S79" s="1023">
        <v>1484.4233076139799</v>
      </c>
      <c r="T79" s="1023">
        <v>2029.0448481971807</v>
      </c>
      <c r="U79" s="433"/>
      <c r="V79" s="28"/>
      <c r="W79" s="644"/>
      <c r="X79" s="644"/>
      <c r="Y79" s="644"/>
      <c r="Z79" s="644"/>
      <c r="AA79" s="28"/>
      <c r="AB79" s="28"/>
      <c r="AC79" s="28"/>
      <c r="AD79" s="28"/>
      <c r="AE79" s="433"/>
      <c r="AF79" s="433"/>
      <c r="AG79" s="433"/>
      <c r="AH79" s="433"/>
      <c r="AI79" s="433"/>
      <c r="AJ79" s="433"/>
      <c r="AK79" s="433"/>
      <c r="AL79" s="433"/>
      <c r="AM79" s="433"/>
      <c r="AN79" s="433"/>
      <c r="AO79" s="433"/>
      <c r="AP79" s="433"/>
      <c r="AQ79" s="433"/>
      <c r="AR79" s="433"/>
      <c r="AS79" s="433"/>
      <c r="AT79" s="433"/>
      <c r="AU79" s="433"/>
      <c r="AV79" s="433"/>
      <c r="AW79" s="433"/>
      <c r="AX79" s="433"/>
      <c r="AY79" s="433"/>
      <c r="AZ79" s="433"/>
      <c r="BA79" s="433"/>
      <c r="BB79" s="433"/>
      <c r="BC79" s="433"/>
      <c r="BD79" s="433"/>
      <c r="BE79" s="433"/>
      <c r="BF79" s="433"/>
      <c r="BG79" s="433"/>
      <c r="BH79" s="433"/>
      <c r="BI79" s="433"/>
      <c r="BJ79" s="433"/>
      <c r="BK79" s="433"/>
      <c r="BL79" s="433"/>
      <c r="BM79" s="433"/>
    </row>
    <row r="80" spans="1:65" s="613" customFormat="1" ht="15.75" customHeight="1">
      <c r="A80" s="619">
        <v>2015</v>
      </c>
      <c r="B80" s="655">
        <v>12.576351136603947</v>
      </c>
      <c r="C80" s="1023">
        <v>12.576351136603947</v>
      </c>
      <c r="D80" s="501">
        <v>0</v>
      </c>
      <c r="E80" s="667">
        <v>10538.385076545606</v>
      </c>
      <c r="F80" s="667">
        <v>121.99778895209208</v>
      </c>
      <c r="G80" s="656">
        <v>10672.959216634303</v>
      </c>
      <c r="H80" s="501">
        <v>0</v>
      </c>
      <c r="I80" s="501">
        <v>0</v>
      </c>
      <c r="J80" s="667">
        <v>1.325415480713231</v>
      </c>
      <c r="K80" s="667">
        <v>10671.63380115359</v>
      </c>
      <c r="L80" s="667"/>
      <c r="M80" s="671">
        <v>2015</v>
      </c>
      <c r="N80" s="1023">
        <v>10675.578503573763</v>
      </c>
      <c r="O80" s="1023">
        <v>4312.7386353817292</v>
      </c>
      <c r="P80" s="667">
        <v>2495.3819055497725</v>
      </c>
      <c r="Q80" s="645" t="s">
        <v>32</v>
      </c>
      <c r="R80" s="645" t="s">
        <v>32</v>
      </c>
      <c r="S80" s="1023">
        <v>1757.0401480652883</v>
      </c>
      <c r="T80" s="1023">
        <v>2110.4178145769729</v>
      </c>
      <c r="U80" s="433"/>
      <c r="V80" s="28"/>
      <c r="W80" s="797"/>
      <c r="X80" s="797"/>
      <c r="Y80" s="797"/>
      <c r="Z80" s="797"/>
      <c r="AA80" s="28"/>
      <c r="AB80" s="28"/>
      <c r="AC80" s="28"/>
      <c r="AD80" s="28"/>
      <c r="AE80" s="433"/>
      <c r="AF80" s="433"/>
      <c r="AG80" s="433"/>
      <c r="AH80" s="433"/>
      <c r="AI80" s="433"/>
      <c r="AJ80" s="433"/>
      <c r="AK80" s="433"/>
      <c r="AL80" s="433"/>
      <c r="AM80" s="433"/>
      <c r="AN80" s="433"/>
      <c r="AO80" s="433"/>
      <c r="AP80" s="433"/>
      <c r="AQ80" s="433"/>
      <c r="AR80" s="433"/>
      <c r="AS80" s="433"/>
      <c r="AT80" s="433"/>
      <c r="AU80" s="433"/>
      <c r="AV80" s="433"/>
      <c r="AW80" s="433"/>
      <c r="AX80" s="433"/>
      <c r="AY80" s="433"/>
      <c r="AZ80" s="433"/>
      <c r="BA80" s="433"/>
      <c r="BB80" s="433"/>
      <c r="BC80" s="433"/>
      <c r="BD80" s="433"/>
      <c r="BE80" s="433"/>
      <c r="BF80" s="433"/>
      <c r="BG80" s="433"/>
      <c r="BH80" s="433"/>
      <c r="BI80" s="433"/>
      <c r="BJ80" s="433"/>
      <c r="BK80" s="433"/>
      <c r="BL80" s="433"/>
      <c r="BM80" s="433"/>
    </row>
    <row r="81" spans="1:65" s="693" customFormat="1" ht="15.75" customHeight="1">
      <c r="A81" s="698">
        <v>2016</v>
      </c>
      <c r="B81" s="802">
        <v>14.435855043147063</v>
      </c>
      <c r="C81" s="1023">
        <v>14.435855043147063</v>
      </c>
      <c r="D81" s="801">
        <v>0</v>
      </c>
      <c r="E81" s="996">
        <v>11158.58917102845</v>
      </c>
      <c r="F81" s="996">
        <v>97.195514726437636</v>
      </c>
      <c r="G81" s="803">
        <v>11270.220540798036</v>
      </c>
      <c r="H81" s="801">
        <v>0</v>
      </c>
      <c r="I81" s="801">
        <v>0</v>
      </c>
      <c r="J81" s="796">
        <v>1.4083559383835638</v>
      </c>
      <c r="K81" s="796">
        <v>11268.812184859653</v>
      </c>
      <c r="L81" s="699"/>
      <c r="M81" s="704">
        <v>2016</v>
      </c>
      <c r="N81" s="1023">
        <v>11272.977630519274</v>
      </c>
      <c r="O81" s="1023">
        <v>4543.6348528533654</v>
      </c>
      <c r="P81" s="796">
        <v>2682.2864723563134</v>
      </c>
      <c r="Q81" s="798" t="s">
        <v>32</v>
      </c>
      <c r="R81" s="798" t="s">
        <v>32</v>
      </c>
      <c r="S81" s="1023">
        <v>1773.7184544293634</v>
      </c>
      <c r="T81" s="1023">
        <v>2273.3378508802316</v>
      </c>
      <c r="U81" s="708"/>
      <c r="V81" s="695"/>
      <c r="W81" s="797"/>
      <c r="X81" s="797"/>
      <c r="Y81" s="797"/>
      <c r="Z81" s="797"/>
      <c r="AA81" s="695"/>
      <c r="AB81" s="695"/>
      <c r="AC81" s="695"/>
      <c r="AD81" s="695"/>
      <c r="AE81" s="708"/>
      <c r="AF81" s="708"/>
      <c r="AG81" s="708"/>
      <c r="AH81" s="708"/>
      <c r="AI81" s="708"/>
      <c r="AJ81" s="708"/>
      <c r="AK81" s="708"/>
      <c r="AL81" s="708"/>
      <c r="AM81" s="708"/>
      <c r="AN81" s="708"/>
      <c r="AO81" s="708"/>
      <c r="AP81" s="708"/>
      <c r="AQ81" s="708"/>
      <c r="AR81" s="708"/>
      <c r="AS81" s="708"/>
      <c r="AT81" s="708"/>
      <c r="AU81" s="708"/>
      <c r="AV81" s="708"/>
      <c r="AW81" s="708"/>
      <c r="AX81" s="708"/>
      <c r="AY81" s="708"/>
      <c r="AZ81" s="708"/>
      <c r="BA81" s="708"/>
      <c r="BB81" s="708"/>
      <c r="BC81" s="708"/>
      <c r="BD81" s="708"/>
      <c r="BE81" s="708"/>
      <c r="BF81" s="708"/>
      <c r="BG81" s="708"/>
      <c r="BH81" s="708"/>
      <c r="BI81" s="708"/>
      <c r="BJ81" s="708"/>
      <c r="BK81" s="708"/>
      <c r="BL81" s="708"/>
      <c r="BM81" s="708"/>
    </row>
    <row r="82" spans="1:65" s="793" customFormat="1" ht="15.75" customHeight="1">
      <c r="A82" s="795">
        <v>2017</v>
      </c>
      <c r="B82" s="1009">
        <v>12.948380911375136</v>
      </c>
      <c r="C82" s="1023">
        <v>12.948380911375136</v>
      </c>
      <c r="D82" s="1007">
        <v>0</v>
      </c>
      <c r="E82" s="1163" t="s">
        <v>32</v>
      </c>
      <c r="F82" s="1163" t="s">
        <v>32</v>
      </c>
      <c r="G82" s="1010">
        <v>11586.635416152247</v>
      </c>
      <c r="H82" s="1007">
        <v>0</v>
      </c>
      <c r="I82" s="1007">
        <v>0</v>
      </c>
      <c r="J82" s="996">
        <v>1.4532224175732302</v>
      </c>
      <c r="K82" s="996">
        <v>11585.182193734674</v>
      </c>
      <c r="L82" s="996"/>
      <c r="M82" s="1002">
        <v>2017</v>
      </c>
      <c r="N82" s="1023">
        <v>11589.464583581372</v>
      </c>
      <c r="O82" s="1023">
        <v>4591.8797507248019</v>
      </c>
      <c r="P82" s="1059">
        <v>2804.4358440517508</v>
      </c>
      <c r="Q82" s="1000" t="s">
        <v>32</v>
      </c>
      <c r="R82" s="1000" t="s">
        <v>32</v>
      </c>
      <c r="S82" s="1023">
        <v>2075.3041372858029</v>
      </c>
      <c r="T82" s="1023">
        <v>2117.8448515190162</v>
      </c>
      <c r="U82" s="800"/>
      <c r="V82" s="794"/>
      <c r="W82" s="797"/>
      <c r="X82" s="797"/>
      <c r="Y82" s="797"/>
      <c r="Z82" s="797"/>
      <c r="AA82" s="794"/>
      <c r="AB82" s="794"/>
      <c r="AC82" s="794"/>
      <c r="AD82" s="794"/>
      <c r="AE82" s="800"/>
      <c r="AF82" s="800"/>
      <c r="AG82" s="800"/>
      <c r="AH82" s="800"/>
      <c r="AI82" s="800"/>
      <c r="AJ82" s="800"/>
      <c r="AK82" s="800"/>
      <c r="AL82" s="800"/>
      <c r="AM82" s="800"/>
      <c r="AN82" s="800"/>
      <c r="AO82" s="800"/>
      <c r="AP82" s="800"/>
      <c r="AQ82" s="800"/>
      <c r="AR82" s="800"/>
      <c r="AS82" s="800"/>
      <c r="AT82" s="800"/>
      <c r="AU82" s="800"/>
      <c r="AV82" s="800"/>
      <c r="AW82" s="800"/>
      <c r="AX82" s="800"/>
      <c r="AY82" s="800"/>
      <c r="AZ82" s="800"/>
      <c r="BA82" s="800"/>
      <c r="BB82" s="800"/>
      <c r="BC82" s="800"/>
      <c r="BD82" s="800"/>
      <c r="BE82" s="800"/>
      <c r="BF82" s="800"/>
      <c r="BG82" s="800"/>
      <c r="BH82" s="800"/>
      <c r="BI82" s="800"/>
      <c r="BJ82" s="800"/>
      <c r="BK82" s="800"/>
      <c r="BL82" s="800"/>
      <c r="BM82" s="800"/>
    </row>
    <row r="83" spans="1:65" s="993" customFormat="1" ht="15.75" customHeight="1">
      <c r="A83" s="995">
        <v>2018</v>
      </c>
      <c r="B83" s="1009">
        <v>9.6859260126147362</v>
      </c>
      <c r="C83" s="1023">
        <v>9.6859260126147362</v>
      </c>
      <c r="D83" s="1007">
        <v>0</v>
      </c>
      <c r="E83" s="1059">
        <v>11370.505861993732</v>
      </c>
      <c r="F83" s="1059">
        <v>73.933839290292809</v>
      </c>
      <c r="G83" s="1010">
        <v>11454.12562729664</v>
      </c>
      <c r="H83" s="1007">
        <v>0</v>
      </c>
      <c r="I83" s="1007">
        <v>0</v>
      </c>
      <c r="J83" s="1023">
        <v>2.5194200457307954</v>
      </c>
      <c r="K83" s="1023">
        <v>11451.606207250908</v>
      </c>
      <c r="L83" s="996"/>
      <c r="M83" s="1002">
        <v>2018</v>
      </c>
      <c r="N83" s="1023">
        <v>11451.606207250908</v>
      </c>
      <c r="O83" s="1023">
        <v>4238.9639872662165</v>
      </c>
      <c r="P83" s="1023">
        <v>2691.8777088354441</v>
      </c>
      <c r="Q83" s="1000" t="s">
        <v>32</v>
      </c>
      <c r="R83" s="1000" t="s">
        <v>32</v>
      </c>
      <c r="S83" s="1023">
        <v>2093.4512510948152</v>
      </c>
      <c r="T83" s="1023">
        <v>2427.3132600544322</v>
      </c>
      <c r="U83" s="1006"/>
      <c r="V83" s="994"/>
      <c r="W83" s="998"/>
      <c r="X83" s="998"/>
      <c r="Y83" s="998"/>
      <c r="Z83" s="998"/>
      <c r="AA83" s="994"/>
      <c r="AB83" s="994"/>
      <c r="AC83" s="994"/>
      <c r="AD83" s="994"/>
      <c r="AE83" s="1006"/>
      <c r="AF83" s="1006"/>
      <c r="AG83" s="1006"/>
      <c r="AH83" s="1006"/>
      <c r="AI83" s="1006"/>
      <c r="AJ83" s="1006"/>
      <c r="AK83" s="1006"/>
      <c r="AL83" s="1006"/>
      <c r="AM83" s="1006"/>
      <c r="AN83" s="1006"/>
      <c r="AO83" s="1006"/>
      <c r="AP83" s="1006"/>
      <c r="AQ83" s="1006"/>
      <c r="AR83" s="1006"/>
      <c r="AS83" s="1006"/>
      <c r="AT83" s="1006"/>
      <c r="AU83" s="1006"/>
      <c r="AV83" s="1006"/>
      <c r="AW83" s="1006"/>
      <c r="AX83" s="1006"/>
      <c r="AY83" s="1006"/>
      <c r="AZ83" s="1006"/>
      <c r="BA83" s="1006"/>
      <c r="BB83" s="1006"/>
      <c r="BC83" s="1006"/>
      <c r="BD83" s="1006"/>
      <c r="BE83" s="1006"/>
      <c r="BF83" s="1006"/>
      <c r="BG83" s="1006"/>
      <c r="BH83" s="1006"/>
      <c r="BI83" s="1006"/>
      <c r="BJ83" s="1006"/>
      <c r="BK83" s="1006"/>
      <c r="BL83" s="1006"/>
      <c r="BM83" s="1006"/>
    </row>
    <row r="84" spans="1:65" ht="15.75" customHeight="1">
      <c r="A84" s="61" t="s">
        <v>128</v>
      </c>
      <c r="B84" s="50"/>
      <c r="C84" s="50"/>
      <c r="D84" s="248"/>
      <c r="E84" s="50"/>
      <c r="F84" s="50"/>
      <c r="G84" s="248"/>
      <c r="H84" s="50"/>
      <c r="I84" s="248"/>
      <c r="J84" s="248"/>
      <c r="K84" s="248"/>
      <c r="L84" s="248"/>
      <c r="M84" s="61" t="s">
        <v>128</v>
      </c>
      <c r="N84" s="248"/>
      <c r="O84" s="248"/>
      <c r="P84" s="248"/>
      <c r="Q84" s="248"/>
      <c r="R84" s="248"/>
      <c r="S84" s="248"/>
      <c r="T84" s="248"/>
      <c r="U84" s="433"/>
      <c r="W84" s="644"/>
      <c r="X84" s="644"/>
      <c r="Y84" s="644"/>
      <c r="Z84" s="644"/>
      <c r="AE84" s="433"/>
      <c r="AF84" s="433"/>
      <c r="AG84" s="433"/>
      <c r="AH84" s="433"/>
      <c r="AI84" s="433"/>
      <c r="AJ84" s="433"/>
      <c r="AK84" s="433"/>
      <c r="AL84" s="433"/>
      <c r="AM84" s="433"/>
      <c r="AN84" s="433"/>
      <c r="AO84" s="433"/>
      <c r="AP84" s="433"/>
      <c r="AQ84" s="433"/>
      <c r="AR84" s="433"/>
      <c r="AS84" s="433"/>
      <c r="AT84" s="433"/>
      <c r="AU84" s="433"/>
      <c r="AV84" s="433"/>
      <c r="AW84" s="433"/>
      <c r="AX84" s="433"/>
      <c r="AY84" s="433"/>
      <c r="AZ84" s="433"/>
      <c r="BA84" s="433"/>
      <c r="BB84" s="433"/>
      <c r="BC84" s="433"/>
      <c r="BD84" s="433"/>
      <c r="BE84" s="433"/>
      <c r="BF84" s="433"/>
      <c r="BG84" s="433"/>
      <c r="BH84" s="433"/>
      <c r="BI84" s="433"/>
      <c r="BJ84" s="433"/>
      <c r="BK84" s="433"/>
      <c r="BL84" s="433"/>
      <c r="BM84" s="433"/>
    </row>
    <row r="85" spans="1:65" ht="15.75" customHeight="1">
      <c r="A85" s="67" t="s">
        <v>212</v>
      </c>
      <c r="B85" s="50"/>
      <c r="C85" s="50"/>
      <c r="D85" s="248"/>
      <c r="E85" s="50"/>
      <c r="F85" s="50"/>
      <c r="G85" s="248"/>
      <c r="H85" s="50"/>
      <c r="I85" s="248"/>
      <c r="J85" s="248"/>
      <c r="K85" s="248"/>
      <c r="L85" s="248"/>
      <c r="M85" s="67" t="s">
        <v>470</v>
      </c>
      <c r="N85" s="248"/>
      <c r="O85" s="248"/>
      <c r="P85" s="248"/>
      <c r="Q85" s="248"/>
      <c r="R85" s="248"/>
      <c r="S85" s="248"/>
      <c r="T85" s="248"/>
      <c r="U85" s="433"/>
      <c r="W85" s="433"/>
      <c r="X85" s="433"/>
      <c r="Y85" s="433"/>
      <c r="Z85" s="433"/>
      <c r="AE85" s="433"/>
      <c r="AF85" s="433"/>
      <c r="AG85" s="433"/>
      <c r="AH85" s="433"/>
      <c r="AI85" s="433"/>
      <c r="AJ85" s="433"/>
      <c r="AK85" s="433"/>
      <c r="AL85" s="433"/>
      <c r="AM85" s="433"/>
      <c r="AN85" s="433"/>
      <c r="AO85" s="433"/>
      <c r="AP85" s="433"/>
      <c r="AQ85" s="433"/>
      <c r="AR85" s="433"/>
      <c r="AS85" s="433"/>
      <c r="AT85" s="433"/>
      <c r="AU85" s="433"/>
      <c r="AV85" s="433"/>
      <c r="AW85" s="433"/>
      <c r="AX85" s="433"/>
      <c r="AY85" s="433"/>
      <c r="AZ85" s="433"/>
      <c r="BA85" s="433"/>
      <c r="BB85" s="433"/>
      <c r="BC85" s="433"/>
      <c r="BD85" s="433"/>
      <c r="BE85" s="433"/>
      <c r="BF85" s="433"/>
      <c r="BG85" s="433"/>
      <c r="BH85" s="433"/>
      <c r="BI85" s="433"/>
      <c r="BJ85" s="433"/>
      <c r="BK85" s="433"/>
      <c r="BL85" s="433"/>
      <c r="BM85" s="433"/>
    </row>
    <row r="86" spans="1:65" ht="15.75" customHeight="1">
      <c r="A86" s="67" t="s">
        <v>648</v>
      </c>
      <c r="B86" s="50"/>
      <c r="C86" s="50"/>
      <c r="D86" s="248"/>
      <c r="E86" s="50"/>
      <c r="F86" s="50"/>
      <c r="G86" s="248"/>
      <c r="H86" s="50"/>
      <c r="I86" s="248"/>
      <c r="J86" s="248"/>
      <c r="K86" s="248"/>
      <c r="L86" s="248"/>
      <c r="M86" s="67" t="s">
        <v>467</v>
      </c>
      <c r="N86" s="248"/>
      <c r="O86" s="248"/>
      <c r="P86" s="248"/>
      <c r="Q86" s="248"/>
      <c r="R86" s="248"/>
      <c r="S86" s="248"/>
      <c r="T86" s="248"/>
      <c r="U86" s="433"/>
      <c r="W86" s="433"/>
      <c r="X86" s="433"/>
      <c r="Y86" s="433"/>
      <c r="Z86" s="433"/>
      <c r="AE86" s="433"/>
      <c r="AF86" s="433"/>
      <c r="AG86" s="433"/>
      <c r="AH86" s="433"/>
      <c r="AI86" s="433"/>
      <c r="AJ86" s="433"/>
      <c r="AK86" s="433"/>
      <c r="AL86" s="433"/>
      <c r="AM86" s="433"/>
      <c r="AN86" s="433"/>
      <c r="AO86" s="433"/>
      <c r="AP86" s="433"/>
      <c r="AQ86" s="433"/>
      <c r="AR86" s="433"/>
      <c r="AS86" s="433"/>
      <c r="AT86" s="433"/>
      <c r="AU86" s="433"/>
      <c r="AV86" s="433"/>
      <c r="AW86" s="433"/>
      <c r="AX86" s="433"/>
      <c r="AY86" s="433"/>
      <c r="AZ86" s="433"/>
      <c r="BA86" s="433"/>
      <c r="BB86" s="433"/>
      <c r="BC86" s="433"/>
      <c r="BD86" s="433"/>
      <c r="BE86" s="433"/>
      <c r="BF86" s="433"/>
      <c r="BG86" s="433"/>
      <c r="BH86" s="433"/>
      <c r="BI86" s="433"/>
      <c r="BJ86" s="433"/>
      <c r="BK86" s="433"/>
      <c r="BL86" s="433"/>
      <c r="BM86" s="433"/>
    </row>
    <row r="87" spans="1:65" ht="15.75" customHeight="1">
      <c r="B87" s="50"/>
      <c r="C87" s="50"/>
      <c r="D87" s="248"/>
      <c r="E87" s="50"/>
      <c r="F87" s="50"/>
      <c r="G87" s="248"/>
      <c r="H87" s="50"/>
      <c r="I87" s="248"/>
      <c r="J87" s="248"/>
      <c r="K87" s="248"/>
      <c r="L87" s="248"/>
      <c r="M87" s="67" t="s">
        <v>471</v>
      </c>
      <c r="N87" s="248"/>
      <c r="O87" s="248"/>
      <c r="P87" s="248"/>
      <c r="Q87" s="248"/>
      <c r="R87" s="248"/>
      <c r="S87" s="248"/>
      <c r="T87" s="248"/>
      <c r="U87" s="433"/>
      <c r="W87" s="433"/>
      <c r="X87" s="433"/>
      <c r="Y87" s="433"/>
      <c r="Z87" s="433"/>
      <c r="AE87" s="433"/>
      <c r="AF87" s="433"/>
      <c r="AG87" s="433"/>
      <c r="AH87" s="433"/>
      <c r="AI87" s="433"/>
      <c r="AJ87" s="433"/>
      <c r="AK87" s="433"/>
      <c r="AL87" s="433"/>
      <c r="AM87" s="433"/>
      <c r="AN87" s="433"/>
      <c r="AO87" s="433"/>
      <c r="AP87" s="433"/>
      <c r="AQ87" s="433"/>
      <c r="AR87" s="433"/>
      <c r="AS87" s="433"/>
      <c r="AT87" s="433"/>
      <c r="AU87" s="433"/>
      <c r="AV87" s="433"/>
      <c r="AW87" s="433"/>
      <c r="AX87" s="433"/>
      <c r="AY87" s="433"/>
      <c r="AZ87" s="433"/>
      <c r="BA87" s="433"/>
      <c r="BB87" s="433"/>
      <c r="BC87" s="433"/>
      <c r="BD87" s="433"/>
      <c r="BE87" s="433"/>
      <c r="BF87" s="433"/>
      <c r="BG87" s="433"/>
      <c r="BH87" s="433"/>
      <c r="BI87" s="433"/>
      <c r="BJ87" s="433"/>
      <c r="BK87" s="433"/>
      <c r="BL87" s="433"/>
      <c r="BM87" s="433"/>
    </row>
    <row r="88" spans="1:65" ht="15.75" customHeight="1">
      <c r="A88" s="67"/>
      <c r="B88" s="50"/>
      <c r="C88" s="50"/>
      <c r="D88" s="248"/>
      <c r="E88" s="50"/>
      <c r="F88" s="50"/>
      <c r="G88" s="248"/>
      <c r="H88" s="50"/>
      <c r="I88" s="248"/>
      <c r="J88" s="248"/>
      <c r="K88" s="248"/>
      <c r="L88" s="248"/>
      <c r="M88" s="67" t="s">
        <v>650</v>
      </c>
      <c r="N88" s="248"/>
      <c r="O88" s="248"/>
      <c r="P88" s="248"/>
      <c r="Q88" s="248"/>
      <c r="R88" s="248"/>
      <c r="S88" s="248"/>
      <c r="T88" s="248"/>
      <c r="U88" s="433"/>
      <c r="W88" s="433"/>
      <c r="X88" s="433"/>
      <c r="Y88" s="433"/>
      <c r="Z88" s="433"/>
      <c r="AE88" s="433"/>
      <c r="AF88" s="433"/>
      <c r="AG88" s="433"/>
      <c r="AH88" s="433"/>
      <c r="AI88" s="433"/>
      <c r="AJ88" s="433"/>
      <c r="AK88" s="433"/>
      <c r="AL88" s="433"/>
      <c r="AM88" s="433"/>
      <c r="AN88" s="433"/>
      <c r="AO88" s="433"/>
      <c r="AP88" s="433"/>
      <c r="AQ88" s="433"/>
      <c r="AR88" s="433"/>
      <c r="AS88" s="433"/>
      <c r="AT88" s="433"/>
      <c r="AU88" s="433"/>
      <c r="AV88" s="433"/>
      <c r="AW88" s="433"/>
      <c r="AX88" s="433"/>
      <c r="AY88" s="433"/>
      <c r="AZ88" s="433"/>
      <c r="BA88" s="433"/>
      <c r="BB88" s="433"/>
      <c r="BC88" s="433"/>
      <c r="BD88" s="433"/>
      <c r="BE88" s="433"/>
      <c r="BF88" s="433"/>
      <c r="BG88" s="433"/>
      <c r="BH88" s="433"/>
      <c r="BI88" s="433"/>
      <c r="BJ88" s="433"/>
      <c r="BK88" s="433"/>
      <c r="BL88" s="433"/>
      <c r="BM88" s="433"/>
    </row>
  </sheetData>
  <conditionalFormatting sqref="D77:F77 H77:J77 L76:M78 A84:GR1007 U76:GR83 M79:M83 A65:A83 D65:I69 A1:GR45 A55:GR64 A46:O54 S46:GR54 L65:GR75">
    <cfRule type="cellIs" dxfId="189" priority="45" stopIfTrue="1" operator="equal">
      <formula>0</formula>
    </cfRule>
  </conditionalFormatting>
  <conditionalFormatting sqref="B77 G77 B70:K76 C77:C82 B65:C69 J65:K69">
    <cfRule type="cellIs" dxfId="188" priority="44" stopIfTrue="1" operator="equal">
      <formula>0</formula>
    </cfRule>
  </conditionalFormatting>
  <conditionalFormatting sqref="N76:T76 N77:O82 S77:T82">
    <cfRule type="cellIs" dxfId="187" priority="43" stopIfTrue="1" operator="equal">
      <formula>0</formula>
    </cfRule>
  </conditionalFormatting>
  <conditionalFormatting sqref="K77">
    <cfRule type="cellIs" dxfId="186" priority="42" stopIfTrue="1" operator="equal">
      <formula>0</formula>
    </cfRule>
  </conditionalFormatting>
  <conditionalFormatting sqref="P77">
    <cfRule type="cellIs" dxfId="185" priority="40" stopIfTrue="1" operator="equal">
      <formula>0</formula>
    </cfRule>
  </conditionalFormatting>
  <conditionalFormatting sqref="Q77">
    <cfRule type="cellIs" dxfId="184" priority="39" stopIfTrue="1" operator="equal">
      <formula>0</formula>
    </cfRule>
  </conditionalFormatting>
  <conditionalFormatting sqref="R77">
    <cfRule type="cellIs" dxfId="183" priority="38" stopIfTrue="1" operator="equal">
      <formula>0</formula>
    </cfRule>
  </conditionalFormatting>
  <conditionalFormatting sqref="D78:F78 H78:J78">
    <cfRule type="cellIs" dxfId="182" priority="36" stopIfTrue="1" operator="equal">
      <formula>0</formula>
    </cfRule>
  </conditionalFormatting>
  <conditionalFormatting sqref="B78 G78">
    <cfRule type="cellIs" dxfId="181" priority="35" stopIfTrue="1" operator="equal">
      <formula>0</formula>
    </cfRule>
  </conditionalFormatting>
  <conditionalFormatting sqref="K78">
    <cfRule type="cellIs" dxfId="180" priority="34" stopIfTrue="1" operator="equal">
      <formula>0</formula>
    </cfRule>
  </conditionalFormatting>
  <conditionalFormatting sqref="P78">
    <cfRule type="cellIs" dxfId="179" priority="31" stopIfTrue="1" operator="equal">
      <formula>0</formula>
    </cfRule>
  </conditionalFormatting>
  <conditionalFormatting sqref="Q78">
    <cfRule type="cellIs" dxfId="178" priority="30" stopIfTrue="1" operator="equal">
      <formula>0</formula>
    </cfRule>
  </conditionalFormatting>
  <conditionalFormatting sqref="R78">
    <cfRule type="cellIs" dxfId="177" priority="29" stopIfTrue="1" operator="equal">
      <formula>0</formula>
    </cfRule>
  </conditionalFormatting>
  <conditionalFormatting sqref="L79:L83">
    <cfRule type="cellIs" dxfId="176" priority="27" stopIfTrue="1" operator="equal">
      <formula>0</formula>
    </cfRule>
  </conditionalFormatting>
  <conditionalFormatting sqref="B79">
    <cfRule type="cellIs" dxfId="175" priority="25" stopIfTrue="1" operator="equal">
      <formula>0</formula>
    </cfRule>
  </conditionalFormatting>
  <conditionalFormatting sqref="P79">
    <cfRule type="cellIs" dxfId="174" priority="21" stopIfTrue="1" operator="equal">
      <formula>0</formula>
    </cfRule>
  </conditionalFormatting>
  <conditionalFormatting sqref="Q79">
    <cfRule type="cellIs" dxfId="173" priority="20" stopIfTrue="1" operator="equal">
      <formula>0</formula>
    </cfRule>
  </conditionalFormatting>
  <conditionalFormatting sqref="R79">
    <cfRule type="cellIs" dxfId="172" priority="19" stopIfTrue="1" operator="equal">
      <formula>0</formula>
    </cfRule>
  </conditionalFormatting>
  <conditionalFormatting sqref="H80:J83 C83:F83 D80:F81 D82">
    <cfRule type="cellIs" dxfId="171" priority="17" stopIfTrue="1" operator="equal">
      <formula>0</formula>
    </cfRule>
  </conditionalFormatting>
  <conditionalFormatting sqref="B80:B83 G80:G83">
    <cfRule type="cellIs" dxfId="170" priority="16" stopIfTrue="1" operator="equal">
      <formula>0</formula>
    </cfRule>
  </conditionalFormatting>
  <conditionalFormatting sqref="K80:K83">
    <cfRule type="cellIs" dxfId="169" priority="15" stopIfTrue="1" operator="equal">
      <formula>0</formula>
    </cfRule>
  </conditionalFormatting>
  <conditionalFormatting sqref="K79">
    <cfRule type="cellIs" dxfId="168" priority="6" stopIfTrue="1" operator="equal">
      <formula>0</formula>
    </cfRule>
  </conditionalFormatting>
  <conditionalFormatting sqref="N83 T83">
    <cfRule type="cellIs" dxfId="167" priority="14" stopIfTrue="1" operator="equal">
      <formula>0</formula>
    </cfRule>
  </conditionalFormatting>
  <conditionalFormatting sqref="O83">
    <cfRule type="cellIs" dxfId="166" priority="13" stopIfTrue="1" operator="equal">
      <formula>0</formula>
    </cfRule>
  </conditionalFormatting>
  <conditionalFormatting sqref="P80:P81 P83">
    <cfRule type="cellIs" dxfId="165" priority="12" stopIfTrue="1" operator="equal">
      <formula>0</formula>
    </cfRule>
  </conditionalFormatting>
  <conditionalFormatting sqref="Q80:Q83">
    <cfRule type="cellIs" dxfId="164" priority="11" stopIfTrue="1" operator="equal">
      <formula>0</formula>
    </cfRule>
  </conditionalFormatting>
  <conditionalFormatting sqref="R80:R83">
    <cfRule type="cellIs" dxfId="163" priority="10" stopIfTrue="1" operator="equal">
      <formula>0</formula>
    </cfRule>
  </conditionalFormatting>
  <conditionalFormatting sqref="S83">
    <cfRule type="cellIs" dxfId="162" priority="9" stopIfTrue="1" operator="equal">
      <formula>0</formula>
    </cfRule>
  </conditionalFormatting>
  <conditionalFormatting sqref="D79:F79 H79:J79">
    <cfRule type="cellIs" dxfId="161" priority="8" stopIfTrue="1" operator="equal">
      <formula>0</formula>
    </cfRule>
  </conditionalFormatting>
  <conditionalFormatting sqref="G79">
    <cfRule type="cellIs" dxfId="160" priority="7" stopIfTrue="1" operator="equal">
      <formula>0</formula>
    </cfRule>
  </conditionalFormatting>
  <conditionalFormatting sqref="P46:R54">
    <cfRule type="cellIs" dxfId="159" priority="5" stopIfTrue="1" operator="equal">
      <formula>0</formula>
    </cfRule>
  </conditionalFormatting>
  <conditionalFormatting sqref="P82">
    <cfRule type="cellIs" dxfId="158" priority="3" stopIfTrue="1" operator="equal">
      <formula>0</formula>
    </cfRule>
  </conditionalFormatting>
  <conditionalFormatting sqref="E82">
    <cfRule type="cellIs" dxfId="157" priority="2" stopIfTrue="1" operator="equal">
      <formula>0</formula>
    </cfRule>
  </conditionalFormatting>
  <conditionalFormatting sqref="F82">
    <cfRule type="cellIs" dxfId="156" priority="1" stopIfTrue="1" operator="equal">
      <formula>0</formula>
    </cfRule>
  </conditionalFormatting>
  <pageMargins left="0.78740157480314965" right="0.78740157480314965" top="0.78740157480314965" bottom="0.78740157480314965" header="0.51181102362204722" footer="0.51181102362204722"/>
  <pageSetup paperSize="9" fitToWidth="4"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29" max="20" man="1"/>
    <brk id="59" max="20" man="1"/>
  </rowBreaks>
  <colBreaks count="3" manualBreakCount="3">
    <brk id="12" max="128" man="1"/>
    <brk id="35" min="2" max="62" man="1"/>
    <brk id="45" min="2" max="56"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7">
    <tabColor theme="4" tint="0.39997558519241921"/>
  </sheetPr>
  <dimension ref="A1:R64"/>
  <sheetViews>
    <sheetView view="pageBreakPreview" zoomScaleNormal="85" zoomScaleSheetLayoutView="100" workbookViewId="0"/>
  </sheetViews>
  <sheetFormatPr baseColWidth="10" defaultColWidth="11.42578125" defaultRowHeight="15.75" customHeight="1"/>
  <cols>
    <col min="1" max="1" width="7.140625" style="13" customWidth="1"/>
    <col min="2" max="9" width="14.28515625" style="13" customWidth="1"/>
    <col min="10" max="10" width="7.140625" style="13" customWidth="1"/>
    <col min="11" max="13" width="9.85546875" style="13" customWidth="1"/>
    <col min="14" max="16384" width="11.42578125" style="13"/>
  </cols>
  <sheetData>
    <row r="1" spans="1:13" ht="15.75" customHeight="1">
      <c r="A1" s="390" t="s">
        <v>593</v>
      </c>
      <c r="B1" s="433"/>
      <c r="C1" s="433"/>
      <c r="D1" s="433"/>
      <c r="E1" s="433"/>
      <c r="F1" s="433"/>
      <c r="G1" s="433"/>
      <c r="H1" s="433"/>
      <c r="I1" s="433"/>
      <c r="J1" s="433"/>
      <c r="K1" s="433"/>
      <c r="L1" s="433"/>
      <c r="M1" s="433"/>
    </row>
    <row r="2" spans="1:13" ht="15.75" customHeight="1">
      <c r="A2" s="390"/>
      <c r="B2" s="433"/>
      <c r="C2" s="433"/>
      <c r="D2" s="435"/>
      <c r="E2" s="435"/>
      <c r="F2" s="435"/>
      <c r="G2" s="433"/>
      <c r="H2" s="433"/>
      <c r="I2" s="433"/>
      <c r="J2" s="433"/>
      <c r="K2" s="433"/>
      <c r="L2" s="433"/>
      <c r="M2" s="433"/>
    </row>
    <row r="3" spans="1:13" ht="15.75" customHeight="1">
      <c r="A3" s="202"/>
      <c r="B3" s="291"/>
      <c r="C3" s="318" t="s">
        <v>58</v>
      </c>
      <c r="D3" s="438"/>
      <c r="E3" s="439"/>
      <c r="F3" s="438"/>
      <c r="G3" s="441"/>
      <c r="H3" s="441"/>
      <c r="I3" s="441"/>
      <c r="J3" s="436"/>
      <c r="K3" s="436"/>
      <c r="L3" s="433"/>
      <c r="M3" s="433"/>
    </row>
    <row r="4" spans="1:13" ht="15.75" customHeight="1">
      <c r="A4" s="201"/>
      <c r="B4" s="203"/>
      <c r="C4" s="386" t="s">
        <v>18</v>
      </c>
      <c r="D4" s="384"/>
      <c r="E4" s="385"/>
      <c r="F4" s="383"/>
      <c r="G4" s="383"/>
      <c r="H4" s="383"/>
      <c r="I4" s="383"/>
      <c r="J4" s="436"/>
      <c r="K4" s="433"/>
      <c r="L4" s="433"/>
      <c r="M4" s="433"/>
    </row>
    <row r="5" spans="1:13" ht="15.75" customHeight="1">
      <c r="A5" s="200"/>
      <c r="B5" s="260" t="s">
        <v>324</v>
      </c>
      <c r="C5" s="213"/>
      <c r="D5" s="369"/>
      <c r="E5" s="369"/>
      <c r="F5" s="369"/>
      <c r="G5" s="369"/>
      <c r="H5" s="369"/>
      <c r="I5" s="369"/>
      <c r="J5" s="436"/>
      <c r="K5" s="433"/>
      <c r="L5" s="433"/>
      <c r="M5" s="433"/>
    </row>
    <row r="6" spans="1:13" ht="15.75" customHeight="1">
      <c r="A6" s="47">
        <v>1970</v>
      </c>
      <c r="B6" s="251">
        <v>25802</v>
      </c>
      <c r="C6" s="50">
        <v>12900</v>
      </c>
      <c r="D6" s="50">
        <v>3746</v>
      </c>
      <c r="E6" s="50">
        <v>-74</v>
      </c>
      <c r="F6" s="50">
        <v>29474</v>
      </c>
      <c r="G6" s="248">
        <v>167</v>
      </c>
      <c r="H6" s="248">
        <v>5066</v>
      </c>
      <c r="I6" s="248">
        <v>24241</v>
      </c>
      <c r="J6" s="433"/>
      <c r="K6" s="433"/>
      <c r="L6" s="242"/>
      <c r="M6" s="242"/>
    </row>
    <row r="7" spans="1:13" ht="15.75" customHeight="1">
      <c r="A7" s="47">
        <v>1975</v>
      </c>
      <c r="B7" s="251">
        <v>28687</v>
      </c>
      <c r="C7" s="50">
        <v>18812</v>
      </c>
      <c r="D7" s="50">
        <v>26897</v>
      </c>
      <c r="E7" s="50">
        <v>-360</v>
      </c>
      <c r="F7" s="50">
        <v>55224</v>
      </c>
      <c r="G7" s="248">
        <v>90</v>
      </c>
      <c r="H7" s="248">
        <v>4678</v>
      </c>
      <c r="I7" s="248">
        <v>50456</v>
      </c>
      <c r="J7" s="433"/>
      <c r="K7" s="433"/>
      <c r="L7" s="242"/>
      <c r="M7" s="242"/>
    </row>
    <row r="8" spans="1:13" ht="15.75" customHeight="1">
      <c r="A8" s="47">
        <v>1980</v>
      </c>
      <c r="B8" s="251">
        <v>27196</v>
      </c>
      <c r="C8" s="50">
        <v>18581</v>
      </c>
      <c r="D8" s="50">
        <v>43092</v>
      </c>
      <c r="E8" s="50">
        <v>-332</v>
      </c>
      <c r="F8" s="50">
        <v>69956</v>
      </c>
      <c r="G8" s="248">
        <v>2643</v>
      </c>
      <c r="H8" s="248">
        <v>4817</v>
      </c>
      <c r="I8" s="248">
        <v>62496</v>
      </c>
      <c r="J8" s="433"/>
      <c r="K8" s="433"/>
      <c r="L8" s="242"/>
      <c r="M8" s="242"/>
    </row>
    <row r="9" spans="1:13" ht="15.75" customHeight="1">
      <c r="A9" s="47">
        <v>1985</v>
      </c>
      <c r="B9" s="251">
        <v>22173</v>
      </c>
      <c r="C9" s="50">
        <v>15804</v>
      </c>
      <c r="D9" s="50">
        <v>40524</v>
      </c>
      <c r="E9" s="50">
        <v>-1234</v>
      </c>
      <c r="F9" s="50">
        <v>61463</v>
      </c>
      <c r="G9" s="248">
        <v>1353</v>
      </c>
      <c r="H9" s="248">
        <v>2395</v>
      </c>
      <c r="I9" s="248">
        <v>57715</v>
      </c>
      <c r="J9" s="433"/>
      <c r="K9" s="433"/>
      <c r="L9" s="242"/>
      <c r="M9" s="242"/>
    </row>
    <row r="10" spans="1:13" ht="15.75" customHeight="1">
      <c r="A10" s="249">
        <v>1990</v>
      </c>
      <c r="B10" s="1029">
        <v>18422</v>
      </c>
      <c r="C10" s="1023">
        <v>17703</v>
      </c>
      <c r="D10" s="1023">
        <v>56447</v>
      </c>
      <c r="E10" s="1023">
        <v>-634</v>
      </c>
      <c r="F10" s="1023">
        <v>74235</v>
      </c>
      <c r="G10" s="1023">
        <v>1335</v>
      </c>
      <c r="H10" s="1023">
        <v>1318</v>
      </c>
      <c r="I10" s="1001">
        <v>71582</v>
      </c>
      <c r="J10" s="433"/>
      <c r="K10" s="433"/>
      <c r="L10" s="242"/>
      <c r="M10" s="242"/>
    </row>
    <row r="11" spans="1:13" ht="15.75" customHeight="1">
      <c r="A11" s="249">
        <v>1991</v>
      </c>
      <c r="B11" s="1029">
        <v>18268</v>
      </c>
      <c r="C11" s="1023">
        <v>17460</v>
      </c>
      <c r="D11" s="1023">
        <v>59721</v>
      </c>
      <c r="E11" s="1023">
        <v>850</v>
      </c>
      <c r="F11" s="1023">
        <v>78839</v>
      </c>
      <c r="G11" s="1023">
        <v>2175</v>
      </c>
      <c r="H11" s="1023">
        <v>1518</v>
      </c>
      <c r="I11" s="1001">
        <v>75146</v>
      </c>
      <c r="J11" s="433"/>
      <c r="K11" s="433"/>
      <c r="L11" s="242"/>
      <c r="M11" s="242"/>
    </row>
    <row r="12" spans="1:13" ht="15.75" customHeight="1">
      <c r="A12" s="249">
        <v>1992</v>
      </c>
      <c r="B12" s="1029">
        <v>18628</v>
      </c>
      <c r="C12" s="1023">
        <v>17714</v>
      </c>
      <c r="D12" s="1023">
        <v>62342</v>
      </c>
      <c r="E12" s="1023">
        <v>-1351</v>
      </c>
      <c r="F12" s="1023">
        <v>79619</v>
      </c>
      <c r="G12" s="1023">
        <v>3596</v>
      </c>
      <c r="H12" s="1023">
        <v>1114</v>
      </c>
      <c r="I12" s="1001">
        <v>74909</v>
      </c>
      <c r="J12" s="433"/>
      <c r="K12" s="433"/>
      <c r="L12" s="242"/>
      <c r="M12" s="242"/>
    </row>
    <row r="13" spans="1:13" ht="15.75" customHeight="1">
      <c r="A13" s="249">
        <v>1993</v>
      </c>
      <c r="B13" s="1029">
        <v>18560</v>
      </c>
      <c r="C13" s="1023">
        <v>17629</v>
      </c>
      <c r="D13" s="1023">
        <v>66436</v>
      </c>
      <c r="E13" s="1023">
        <v>-796</v>
      </c>
      <c r="F13" s="1023">
        <v>84200</v>
      </c>
      <c r="G13" s="1023">
        <v>3846</v>
      </c>
      <c r="H13" s="1023">
        <v>-781</v>
      </c>
      <c r="I13" s="1001">
        <v>81135</v>
      </c>
      <c r="J13" s="433"/>
      <c r="K13" s="433"/>
      <c r="L13" s="242"/>
      <c r="M13" s="242"/>
    </row>
    <row r="14" spans="1:13" ht="15.75" customHeight="1">
      <c r="A14" s="249">
        <v>1994</v>
      </c>
      <c r="B14" s="251">
        <v>19411</v>
      </c>
      <c r="C14" s="50">
        <v>18498</v>
      </c>
      <c r="D14" s="50">
        <v>69709</v>
      </c>
      <c r="E14" s="50">
        <v>-2660</v>
      </c>
      <c r="F14" s="1023">
        <v>86460</v>
      </c>
      <c r="G14" s="50">
        <v>4765</v>
      </c>
      <c r="H14" s="50">
        <v>-387</v>
      </c>
      <c r="I14" s="1001">
        <v>82082</v>
      </c>
      <c r="J14" s="433"/>
      <c r="K14" s="433"/>
      <c r="L14" s="242"/>
      <c r="M14" s="242"/>
    </row>
    <row r="15" spans="1:13" ht="15.75" customHeight="1">
      <c r="A15" s="249">
        <v>1995</v>
      </c>
      <c r="B15" s="1029">
        <v>20017.2</v>
      </c>
      <c r="C15" s="1023">
        <v>19121</v>
      </c>
      <c r="D15" s="1023">
        <v>73164</v>
      </c>
      <c r="E15" s="1023">
        <v>-934</v>
      </c>
      <c r="F15" s="1023">
        <v>92247.2</v>
      </c>
      <c r="G15" s="1023">
        <v>3226.2</v>
      </c>
      <c r="H15" s="1001">
        <v>1694.2</v>
      </c>
      <c r="I15" s="1001">
        <v>87326.8</v>
      </c>
      <c r="J15" s="433"/>
      <c r="K15" s="433"/>
      <c r="L15" s="242"/>
      <c r="M15" s="242"/>
    </row>
    <row r="16" spans="1:13" ht="15.75" customHeight="1">
      <c r="A16" s="249">
        <v>1996</v>
      </c>
      <c r="B16" s="1029">
        <v>21588</v>
      </c>
      <c r="C16" s="1023">
        <v>20707</v>
      </c>
      <c r="D16" s="1023">
        <v>83011</v>
      </c>
      <c r="E16" s="1023">
        <v>-1371</v>
      </c>
      <c r="F16" s="1023">
        <v>103228</v>
      </c>
      <c r="G16" s="1023">
        <v>3716</v>
      </c>
      <c r="H16" s="1001">
        <v>-60</v>
      </c>
      <c r="I16" s="1001">
        <v>99572</v>
      </c>
      <c r="J16" s="433"/>
      <c r="K16" s="433"/>
      <c r="L16" s="242"/>
      <c r="M16" s="242"/>
    </row>
    <row r="17" spans="1:18" ht="15.75" customHeight="1">
      <c r="A17" s="249">
        <v>1997</v>
      </c>
      <c r="B17" s="1029">
        <v>21256</v>
      </c>
      <c r="C17" s="1023">
        <v>20356</v>
      </c>
      <c r="D17" s="1023">
        <v>80886</v>
      </c>
      <c r="E17" s="1023">
        <v>-3031</v>
      </c>
      <c r="F17" s="1023">
        <v>99111</v>
      </c>
      <c r="G17" s="1023">
        <v>3992</v>
      </c>
      <c r="H17" s="1001">
        <v>554</v>
      </c>
      <c r="I17" s="1001">
        <v>94565</v>
      </c>
      <c r="J17" s="433"/>
      <c r="K17" s="433"/>
      <c r="L17" s="242"/>
      <c r="M17" s="242"/>
    </row>
    <row r="18" spans="1:18" ht="15.75" customHeight="1">
      <c r="A18" s="249">
        <v>1998</v>
      </c>
      <c r="B18" s="1029">
        <v>20652</v>
      </c>
      <c r="C18" s="1023">
        <v>19889</v>
      </c>
      <c r="D18" s="1023">
        <v>79118</v>
      </c>
      <c r="E18" s="1023">
        <v>899</v>
      </c>
      <c r="F18" s="1023">
        <v>100669</v>
      </c>
      <c r="G18" s="1023">
        <v>4783</v>
      </c>
      <c r="H18" s="1001">
        <v>-360</v>
      </c>
      <c r="I18" s="1001">
        <v>96246</v>
      </c>
      <c r="J18" s="433"/>
      <c r="K18" s="433"/>
      <c r="L18" s="242"/>
      <c r="M18" s="242"/>
    </row>
    <row r="19" spans="1:18" ht="15.75" customHeight="1">
      <c r="A19" s="249">
        <v>1999</v>
      </c>
      <c r="B19" s="1029">
        <v>22047</v>
      </c>
      <c r="C19" s="1023">
        <v>21244</v>
      </c>
      <c r="D19" s="1023">
        <v>83159</v>
      </c>
      <c r="E19" s="1023">
        <v>-3092</v>
      </c>
      <c r="F19" s="1023">
        <v>102114</v>
      </c>
      <c r="G19" s="1023">
        <v>6521</v>
      </c>
      <c r="H19" s="1001">
        <v>-132</v>
      </c>
      <c r="I19" s="1001">
        <v>95725</v>
      </c>
      <c r="J19" s="433"/>
      <c r="K19" s="433"/>
      <c r="L19" s="242"/>
      <c r="M19" s="242"/>
    </row>
    <row r="20" spans="1:18" ht="15.75" customHeight="1">
      <c r="A20" s="61" t="s">
        <v>128</v>
      </c>
      <c r="B20" s="50"/>
      <c r="C20" s="50"/>
      <c r="D20" s="50"/>
      <c r="E20" s="50"/>
      <c r="F20" s="50"/>
      <c r="G20" s="248"/>
      <c r="H20" s="247"/>
      <c r="I20" s="248"/>
      <c r="J20" s="433"/>
      <c r="K20" s="433"/>
      <c r="L20" s="433"/>
      <c r="M20" s="433"/>
      <c r="R20" s="998"/>
    </row>
    <row r="21" spans="1:18" ht="15.75" customHeight="1">
      <c r="A21" s="67" t="s">
        <v>623</v>
      </c>
      <c r="B21" s="50"/>
      <c r="C21" s="50"/>
      <c r="D21" s="50"/>
      <c r="E21" s="50"/>
      <c r="F21" s="50"/>
      <c r="G21" s="248"/>
      <c r="H21" s="247"/>
      <c r="I21" s="248"/>
      <c r="J21" s="433"/>
      <c r="K21" s="433"/>
      <c r="L21" s="433"/>
      <c r="M21" s="433"/>
    </row>
    <row r="22" spans="1:18" ht="15.75" customHeight="1">
      <c r="A22" s="67" t="s">
        <v>213</v>
      </c>
      <c r="B22" s="50"/>
      <c r="C22" s="50"/>
      <c r="D22" s="50"/>
      <c r="E22" s="50"/>
      <c r="F22" s="50"/>
      <c r="G22" s="248"/>
      <c r="H22" s="247"/>
      <c r="I22" s="248"/>
      <c r="J22" s="433"/>
      <c r="K22" s="433"/>
      <c r="L22" s="433"/>
      <c r="M22" s="433"/>
      <c r="N22" s="998"/>
    </row>
    <row r="23" spans="1:18" ht="15.75" customHeight="1">
      <c r="A23" s="67" t="s">
        <v>472</v>
      </c>
      <c r="B23" s="50"/>
      <c r="C23" s="50"/>
      <c r="D23" s="50"/>
      <c r="E23" s="50"/>
      <c r="F23" s="50"/>
      <c r="G23" s="248"/>
      <c r="H23" s="247"/>
      <c r="I23" s="248"/>
      <c r="J23" s="433"/>
      <c r="K23" s="433"/>
      <c r="L23" s="433"/>
      <c r="M23" s="433"/>
    </row>
    <row r="24" spans="1:18" ht="15.75" customHeight="1">
      <c r="A24" s="67" t="s">
        <v>646</v>
      </c>
      <c r="B24" s="50"/>
      <c r="C24" s="50"/>
      <c r="D24" s="50"/>
      <c r="E24" s="50"/>
      <c r="F24" s="50"/>
      <c r="G24" s="248"/>
      <c r="H24" s="247"/>
      <c r="I24" s="248"/>
      <c r="J24" s="433"/>
      <c r="K24" s="433"/>
      <c r="L24" s="433"/>
      <c r="M24" s="433"/>
    </row>
    <row r="25" spans="1:18" ht="15.75" customHeight="1">
      <c r="A25" s="390" t="s">
        <v>593</v>
      </c>
      <c r="B25" s="433"/>
      <c r="C25" s="433"/>
      <c r="D25" s="433"/>
      <c r="E25" s="433"/>
      <c r="F25" s="433"/>
      <c r="G25" s="433"/>
      <c r="H25" s="433"/>
      <c r="I25" s="433"/>
      <c r="J25" s="433"/>
      <c r="K25" s="433"/>
      <c r="L25" s="433"/>
      <c r="M25" s="433"/>
    </row>
    <row r="26" spans="1:18" ht="15.75" customHeight="1">
      <c r="A26" s="390"/>
      <c r="B26" s="433"/>
      <c r="C26" s="433"/>
      <c r="D26" s="435"/>
      <c r="E26" s="435"/>
      <c r="F26" s="435"/>
      <c r="G26" s="433"/>
      <c r="H26" s="433"/>
      <c r="I26" s="433"/>
      <c r="J26" s="433"/>
      <c r="K26" s="433"/>
      <c r="L26" s="433"/>
      <c r="M26" s="433"/>
    </row>
    <row r="27" spans="1:18" ht="15.75" customHeight="1">
      <c r="A27" s="202"/>
      <c r="B27" s="563"/>
      <c r="C27" s="549" t="s">
        <v>58</v>
      </c>
      <c r="D27" s="567"/>
      <c r="E27" s="568"/>
      <c r="F27" s="567"/>
      <c r="G27" s="569"/>
      <c r="H27" s="569"/>
      <c r="I27" s="569"/>
      <c r="J27" s="433"/>
      <c r="K27" s="433"/>
      <c r="L27" s="433"/>
      <c r="M27" s="433"/>
    </row>
    <row r="28" spans="1:18" ht="15.75" customHeight="1">
      <c r="A28" s="201"/>
      <c r="B28" s="541"/>
      <c r="C28" s="561" t="s">
        <v>18</v>
      </c>
      <c r="D28" s="570"/>
      <c r="E28" s="543"/>
      <c r="F28" s="396"/>
      <c r="G28" s="396"/>
      <c r="H28" s="396"/>
      <c r="I28" s="396"/>
      <c r="J28" s="433"/>
      <c r="K28" s="433"/>
      <c r="L28" s="433"/>
      <c r="M28" s="433"/>
    </row>
    <row r="29" spans="1:18" ht="15.75" customHeight="1">
      <c r="A29" s="200"/>
      <c r="B29" s="545" t="s">
        <v>324</v>
      </c>
      <c r="C29" s="546"/>
      <c r="D29" s="566"/>
      <c r="E29" s="566"/>
      <c r="F29" s="566"/>
      <c r="G29" s="566"/>
      <c r="H29" s="566"/>
      <c r="I29" s="566"/>
      <c r="J29" s="433"/>
      <c r="K29" s="433"/>
      <c r="L29" s="433"/>
      <c r="M29" s="433"/>
    </row>
    <row r="30" spans="1:18" ht="15.75" customHeight="1">
      <c r="A30" s="249">
        <v>2000</v>
      </c>
      <c r="B30" s="1029">
        <v>20799</v>
      </c>
      <c r="C30" s="1023">
        <v>20092</v>
      </c>
      <c r="D30" s="1023">
        <v>84311.171846210535</v>
      </c>
      <c r="E30" s="1023">
        <v>-685.41948163616269</v>
      </c>
      <c r="F30" s="1023">
        <v>104424.75236457438</v>
      </c>
      <c r="G30" s="1023">
        <v>9715.5784301682834</v>
      </c>
      <c r="H30" s="1001">
        <v>2196.8260655939084</v>
      </c>
      <c r="I30" s="1001">
        <v>92512.347868812183</v>
      </c>
      <c r="J30" s="433"/>
      <c r="K30" s="433"/>
      <c r="L30" s="242"/>
      <c r="M30" s="242"/>
    </row>
    <row r="31" spans="1:18" ht="15.75" customHeight="1">
      <c r="A31" s="249">
        <v>2001</v>
      </c>
      <c r="B31" s="1029">
        <v>20945</v>
      </c>
      <c r="C31" s="1023">
        <v>20283</v>
      </c>
      <c r="D31" s="1023">
        <v>83921.152151042115</v>
      </c>
      <c r="E31" s="1023">
        <v>1934.6583639000257</v>
      </c>
      <c r="F31" s="1023">
        <v>106800.81051494215</v>
      </c>
      <c r="G31" s="1023">
        <v>6969.1982143364903</v>
      </c>
      <c r="H31" s="1001">
        <v>-173.61230060565867</v>
      </c>
      <c r="I31" s="1001">
        <v>100005.22460121132</v>
      </c>
      <c r="J31" s="433"/>
      <c r="K31" s="433"/>
      <c r="L31" s="242"/>
      <c r="M31" s="242"/>
    </row>
    <row r="32" spans="1:18" ht="15.75" customHeight="1">
      <c r="A32" s="249">
        <v>2002</v>
      </c>
      <c r="B32" s="251">
        <v>21095</v>
      </c>
      <c r="C32" s="50">
        <v>20230</v>
      </c>
      <c r="D32" s="50">
        <v>87114</v>
      </c>
      <c r="E32" s="50">
        <v>-645</v>
      </c>
      <c r="F32" s="50">
        <v>107564</v>
      </c>
      <c r="G32" s="50">
        <v>7662</v>
      </c>
      <c r="H32" s="248">
        <v>1173</v>
      </c>
      <c r="I32" s="248">
        <v>98729</v>
      </c>
      <c r="J32" s="433"/>
      <c r="K32" s="433"/>
      <c r="L32" s="242"/>
      <c r="M32" s="242"/>
    </row>
    <row r="33" spans="1:13" ht="15.75" customHeight="1">
      <c r="A33" s="249">
        <v>2003</v>
      </c>
      <c r="B33" s="251">
        <v>21793.686969000002</v>
      </c>
      <c r="C33" s="50">
        <v>21058.686969000002</v>
      </c>
      <c r="D33" s="50">
        <v>92851.214633746873</v>
      </c>
      <c r="E33" s="50">
        <v>464.29390328788435</v>
      </c>
      <c r="F33" s="50">
        <v>115109.19550603475</v>
      </c>
      <c r="G33" s="50">
        <v>14128.692523441019</v>
      </c>
      <c r="H33" s="248">
        <v>966.70988462640435</v>
      </c>
      <c r="I33" s="248">
        <v>100013.79309796734</v>
      </c>
      <c r="J33" s="433"/>
      <c r="K33" s="433"/>
      <c r="L33" s="998"/>
      <c r="M33" s="998"/>
    </row>
    <row r="34" spans="1:13" ht="15.75" customHeight="1">
      <c r="A34" s="249">
        <v>2004</v>
      </c>
      <c r="B34" s="1029">
        <v>20212.033518</v>
      </c>
      <c r="C34" s="1023">
        <v>19487.033518</v>
      </c>
      <c r="D34" s="1023">
        <v>99760.315378946078</v>
      </c>
      <c r="E34" s="1023">
        <v>-2650.952995127544</v>
      </c>
      <c r="F34" s="1023">
        <v>117321.39590181853</v>
      </c>
      <c r="G34" s="1023">
        <v>15841.431949391967</v>
      </c>
      <c r="H34" s="1001">
        <v>2076.8697098729936</v>
      </c>
      <c r="I34" s="1001">
        <v>99403.094242553576</v>
      </c>
      <c r="J34" s="433"/>
      <c r="K34" s="433"/>
      <c r="L34" s="998"/>
      <c r="M34" s="998"/>
    </row>
    <row r="35" spans="1:13" ht="15.75" customHeight="1">
      <c r="A35" s="249">
        <v>2005</v>
      </c>
      <c r="B35" s="251">
        <v>17383.315291232964</v>
      </c>
      <c r="C35" s="50">
        <v>16708.315291232964</v>
      </c>
      <c r="D35" s="50">
        <v>94143.114995990793</v>
      </c>
      <c r="E35" s="50">
        <v>1799.9752084381132</v>
      </c>
      <c r="F35" s="50">
        <v>113326.40549566188</v>
      </c>
      <c r="G35" s="50">
        <v>20237.05276720976</v>
      </c>
      <c r="H35" s="248">
        <v>2817.7733064904296</v>
      </c>
      <c r="I35" s="248">
        <v>90271.579421961695</v>
      </c>
      <c r="J35" s="433"/>
      <c r="K35" s="433"/>
      <c r="L35" s="242"/>
      <c r="M35" s="242"/>
    </row>
    <row r="36" spans="1:13" ht="15.75" customHeight="1">
      <c r="A36" s="249">
        <v>2006</v>
      </c>
      <c r="B36" s="251">
        <v>18204.937089850009</v>
      </c>
      <c r="C36" s="50">
        <v>17363.937089850009</v>
      </c>
      <c r="D36" s="50">
        <v>93043.960568966999</v>
      </c>
      <c r="E36" s="50">
        <v>-726.46796427535628</v>
      </c>
      <c r="F36" s="50">
        <v>110522.42969454164</v>
      </c>
      <c r="G36" s="50">
        <v>15500.448620626123</v>
      </c>
      <c r="H36" s="248">
        <v>2574.6785524251982</v>
      </c>
      <c r="I36" s="248">
        <v>92447.302521490317</v>
      </c>
      <c r="J36" s="433"/>
      <c r="K36" s="433"/>
      <c r="L36" s="242"/>
      <c r="M36" s="242"/>
    </row>
    <row r="37" spans="1:13" ht="15.75" customHeight="1">
      <c r="A37" s="249">
        <v>2007</v>
      </c>
      <c r="B37" s="251">
        <v>17801.580209843898</v>
      </c>
      <c r="C37" s="50">
        <v>17186.580209843898</v>
      </c>
      <c r="D37" s="50">
        <v>86600.622728311879</v>
      </c>
      <c r="E37" s="50">
        <v>2615.0179114373459</v>
      </c>
      <c r="F37" s="50">
        <v>107017.22084959313</v>
      </c>
      <c r="G37" s="50">
        <v>15671.588658363904</v>
      </c>
      <c r="H37" s="248">
        <v>5030.5056203677659</v>
      </c>
      <c r="I37" s="248">
        <v>86315.126570861452</v>
      </c>
      <c r="J37" s="433"/>
      <c r="K37" s="433"/>
      <c r="L37" s="242"/>
      <c r="M37" s="242"/>
    </row>
    <row r="38" spans="1:13" ht="15.75" customHeight="1">
      <c r="A38" s="249">
        <v>2008</v>
      </c>
      <c r="B38" s="251">
        <v>15771.720441091413</v>
      </c>
      <c r="C38" s="50">
        <v>15262.720441091413</v>
      </c>
      <c r="D38" s="50">
        <v>90758.954822226413</v>
      </c>
      <c r="E38" s="50">
        <v>641.27975655548937</v>
      </c>
      <c r="F38" s="50">
        <v>107171.95501987332</v>
      </c>
      <c r="G38" s="50">
        <v>15047.462148566072</v>
      </c>
      <c r="H38" s="248">
        <v>4244.288778674445</v>
      </c>
      <c r="I38" s="248">
        <v>87880.204092632805</v>
      </c>
      <c r="J38" s="433"/>
      <c r="K38" s="433"/>
      <c r="L38" s="242"/>
      <c r="M38" s="242"/>
    </row>
    <row r="39" spans="1:13" ht="15.75" customHeight="1">
      <c r="A39" s="249">
        <v>2009</v>
      </c>
      <c r="B39" s="251">
        <v>15580.401630708709</v>
      </c>
      <c r="C39" s="50">
        <v>15173.401630708709</v>
      </c>
      <c r="D39" s="50">
        <v>87656.91458329781</v>
      </c>
      <c r="E39" s="50">
        <v>-3175.0896037352218</v>
      </c>
      <c r="F39" s="50">
        <v>100062.2266102713</v>
      </c>
      <c r="G39" s="50">
        <v>13230.056407063039</v>
      </c>
      <c r="H39" s="248">
        <v>1048.5903801900367</v>
      </c>
      <c r="I39" s="248">
        <v>85783.579823018226</v>
      </c>
      <c r="J39" s="433"/>
      <c r="K39" s="433"/>
      <c r="L39" s="242"/>
      <c r="M39" s="242"/>
    </row>
    <row r="40" spans="1:13" ht="15.75" customHeight="1">
      <c r="A40" s="249">
        <v>2010</v>
      </c>
      <c r="B40" s="251">
        <v>13443.470101509854</v>
      </c>
      <c r="C40" s="50">
        <v>12843.470101509854</v>
      </c>
      <c r="D40" s="50">
        <v>94026.341380192782</v>
      </c>
      <c r="E40" s="50">
        <v>3754.5679433592086</v>
      </c>
      <c r="F40" s="50">
        <v>111224.37942506184</v>
      </c>
      <c r="G40" s="50">
        <v>20471.961102106972</v>
      </c>
      <c r="H40" s="248">
        <v>7694.9117120191077</v>
      </c>
      <c r="I40" s="248">
        <v>83057.506610935758</v>
      </c>
      <c r="J40" s="433"/>
      <c r="K40" s="433"/>
      <c r="L40" s="242"/>
      <c r="M40" s="242"/>
    </row>
    <row r="41" spans="1:13" ht="15.75" customHeight="1">
      <c r="A41" s="249">
        <v>2011</v>
      </c>
      <c r="B41" s="251">
        <v>13401.162074554297</v>
      </c>
      <c r="C41" s="50">
        <v>12700.162074554297</v>
      </c>
      <c r="D41" s="50">
        <v>89680.116011259917</v>
      </c>
      <c r="E41" s="50">
        <v>-1998.3280730188519</v>
      </c>
      <c r="F41" s="50">
        <v>101082.95001279535</v>
      </c>
      <c r="G41" s="50">
        <v>17610.713981062872</v>
      </c>
      <c r="H41" s="248">
        <v>6796.7259233984478</v>
      </c>
      <c r="I41" s="248">
        <v>76675.510108334027</v>
      </c>
      <c r="J41" s="433"/>
      <c r="K41" s="433"/>
      <c r="L41" s="242"/>
      <c r="M41" s="242"/>
    </row>
    <row r="42" spans="1:13" ht="15.75" customHeight="1">
      <c r="A42" s="47">
        <v>2012</v>
      </c>
      <c r="B42" s="623">
        <v>11873.214620830846</v>
      </c>
      <c r="C42" s="642">
        <v>11108.214620830846</v>
      </c>
      <c r="D42" s="642">
        <v>88435.895248656496</v>
      </c>
      <c r="E42" s="642">
        <v>506.38914953510198</v>
      </c>
      <c r="F42" s="642">
        <v>100815.49901902243</v>
      </c>
      <c r="G42" s="642">
        <v>17023.867610679863</v>
      </c>
      <c r="H42" s="646">
        <v>4359.2716881344368</v>
      </c>
      <c r="I42" s="646">
        <v>79432.359720208129</v>
      </c>
      <c r="J42" s="433"/>
      <c r="K42" s="433"/>
      <c r="L42" s="242"/>
      <c r="M42" s="242"/>
    </row>
    <row r="43" spans="1:13" s="613" customFormat="1" ht="15.75" customHeight="1">
      <c r="A43" s="622">
        <v>2013</v>
      </c>
      <c r="B43" s="623">
        <v>11460.101339247634</v>
      </c>
      <c r="C43" s="642">
        <v>10644.101339247634</v>
      </c>
      <c r="D43" s="642">
        <v>97815.610338650527</v>
      </c>
      <c r="E43" s="642">
        <v>491.64889533395893</v>
      </c>
      <c r="F43" s="642">
        <v>109767.36057323212</v>
      </c>
      <c r="G43" s="642">
        <v>21969.120532286961</v>
      </c>
      <c r="H43" s="646">
        <v>2655.6668088373281</v>
      </c>
      <c r="I43" s="646">
        <v>85142.573232107825</v>
      </c>
      <c r="J43" s="433"/>
      <c r="K43" s="433"/>
      <c r="L43" s="644"/>
      <c r="M43" s="644"/>
    </row>
    <row r="44" spans="1:13" s="613" customFormat="1" ht="15.75" customHeight="1">
      <c r="A44" s="622">
        <v>2014</v>
      </c>
      <c r="B44" s="623">
        <v>9170.5992493389076</v>
      </c>
      <c r="C44" s="642">
        <v>8525.5992493389076</v>
      </c>
      <c r="D44" s="642">
        <v>89931.621598566926</v>
      </c>
      <c r="E44" s="642">
        <v>-533.20822315107068</v>
      </c>
      <c r="F44" s="642">
        <v>98569.01262475476</v>
      </c>
      <c r="G44" s="642">
        <v>22282.965111319631</v>
      </c>
      <c r="H44" s="646">
        <v>6479.0659387528794</v>
      </c>
      <c r="I44" s="646">
        <v>69806.981574682257</v>
      </c>
      <c r="J44" s="433"/>
      <c r="K44" s="433"/>
      <c r="L44" s="644"/>
      <c r="M44" s="644"/>
    </row>
    <row r="45" spans="1:13" s="613" customFormat="1" ht="15.75" customHeight="1">
      <c r="A45" s="671">
        <v>2015</v>
      </c>
      <c r="B45" s="672">
        <v>8535.7214876738053</v>
      </c>
      <c r="C45" s="667">
        <v>7954.7214876738053</v>
      </c>
      <c r="D45" s="667">
        <v>102557.67295060992</v>
      </c>
      <c r="E45" s="667">
        <v>778.06022349228022</v>
      </c>
      <c r="F45" s="667">
        <v>111871.45466177601</v>
      </c>
      <c r="G45" s="667">
        <v>32518.433847991131</v>
      </c>
      <c r="H45" s="670">
        <v>6436.174699309051</v>
      </c>
      <c r="I45" s="670">
        <v>72916.846114475833</v>
      </c>
      <c r="J45" s="433"/>
      <c r="K45" s="433"/>
      <c r="L45" s="644"/>
      <c r="M45" s="644"/>
    </row>
    <row r="46" spans="1:13" s="693" customFormat="1" ht="15.75" customHeight="1">
      <c r="A46" s="704">
        <v>2016</v>
      </c>
      <c r="B46" s="1003">
        <v>8210.4904887827361</v>
      </c>
      <c r="C46" s="996">
        <v>7550.4904887827361</v>
      </c>
      <c r="D46" s="996">
        <v>102265.83639000257</v>
      </c>
      <c r="E46" s="996">
        <v>145.25292160709719</v>
      </c>
      <c r="F46" s="996">
        <v>110621.5798003924</v>
      </c>
      <c r="G46" s="996">
        <v>23071.056896698799</v>
      </c>
      <c r="H46" s="1001">
        <v>4764.9271517529642</v>
      </c>
      <c r="I46" s="1001">
        <v>82785.595751940637</v>
      </c>
      <c r="J46" s="708"/>
      <c r="K46" s="708"/>
      <c r="L46" s="702"/>
      <c r="M46" s="702"/>
    </row>
    <row r="47" spans="1:13" s="793" customFormat="1" ht="15.75" customHeight="1">
      <c r="A47" s="799">
        <v>2017</v>
      </c>
      <c r="B47" s="1029">
        <v>7451.9042054081729</v>
      </c>
      <c r="C47" s="1023">
        <v>7000.9042054081729</v>
      </c>
      <c r="D47" s="1023">
        <v>114281.90736159687</v>
      </c>
      <c r="E47" s="1023">
        <v>638.53962296340535</v>
      </c>
      <c r="F47" s="1023">
        <v>122372.35118996844</v>
      </c>
      <c r="G47" s="1023">
        <v>32109.801245415001</v>
      </c>
      <c r="H47" s="1001">
        <v>5480.6984560266137</v>
      </c>
      <c r="I47" s="1001">
        <v>84781.851488526823</v>
      </c>
      <c r="J47" s="800"/>
      <c r="K47" s="800"/>
      <c r="L47" s="797"/>
      <c r="M47" s="797"/>
    </row>
    <row r="48" spans="1:13" s="993" customFormat="1" ht="15.75" customHeight="1">
      <c r="A48" s="1002">
        <v>2018</v>
      </c>
      <c r="B48" s="1029">
        <v>6156.2972788535362</v>
      </c>
      <c r="C48" s="1023">
        <v>5705.2972788535362</v>
      </c>
      <c r="D48" s="1023">
        <v>163795.64957775315</v>
      </c>
      <c r="E48" s="1023">
        <v>-2022.1786232193126</v>
      </c>
      <c r="F48" s="1023">
        <v>167929.76823338738</v>
      </c>
      <c r="G48" s="1023">
        <v>79599.419943700428</v>
      </c>
      <c r="H48" s="1001">
        <v>2455.8168557536465</v>
      </c>
      <c r="I48" s="1001">
        <v>85874.531433933313</v>
      </c>
      <c r="J48" s="1006"/>
      <c r="K48" s="1006"/>
      <c r="L48" s="998"/>
      <c r="M48" s="998"/>
    </row>
    <row r="49" spans="1:13" ht="15.75" customHeight="1">
      <c r="A49" s="61" t="s">
        <v>128</v>
      </c>
      <c r="B49" s="50"/>
      <c r="C49" s="50"/>
      <c r="D49" s="50"/>
      <c r="E49" s="50"/>
      <c r="F49" s="50"/>
      <c r="G49" s="50"/>
      <c r="H49" s="50"/>
      <c r="I49" s="50"/>
      <c r="J49" s="433"/>
      <c r="K49" s="433"/>
      <c r="L49" s="433"/>
      <c r="M49" s="433"/>
    </row>
    <row r="50" spans="1:13" ht="15.75" customHeight="1">
      <c r="A50" s="67" t="s">
        <v>620</v>
      </c>
      <c r="B50" s="50"/>
      <c r="C50" s="50"/>
      <c r="D50" s="50"/>
      <c r="E50" s="50"/>
      <c r="F50" s="50"/>
      <c r="G50" s="50"/>
      <c r="H50" s="50"/>
      <c r="I50" s="50"/>
      <c r="J50" s="433"/>
      <c r="K50" s="433"/>
      <c r="L50" s="433"/>
      <c r="M50" s="433"/>
    </row>
    <row r="51" spans="1:13" ht="15.75" customHeight="1">
      <c r="A51" s="67" t="s">
        <v>213</v>
      </c>
      <c r="B51" s="50"/>
      <c r="C51" s="50"/>
      <c r="D51" s="50"/>
      <c r="E51" s="50"/>
      <c r="F51" s="50"/>
      <c r="G51" s="50"/>
      <c r="H51" s="50"/>
      <c r="I51" s="50"/>
      <c r="J51" s="433"/>
      <c r="K51" s="433"/>
      <c r="L51" s="433"/>
      <c r="M51" s="433"/>
    </row>
    <row r="52" spans="1:13" ht="15.75" customHeight="1">
      <c r="A52" s="67" t="s">
        <v>472</v>
      </c>
      <c r="B52" s="50"/>
      <c r="C52" s="50"/>
      <c r="D52" s="50"/>
      <c r="E52" s="50"/>
      <c r="F52" s="50"/>
      <c r="G52" s="50"/>
      <c r="H52" s="50"/>
      <c r="I52" s="50"/>
      <c r="J52" s="433"/>
      <c r="K52" s="433"/>
      <c r="L52" s="433"/>
      <c r="M52" s="433"/>
    </row>
    <row r="53" spans="1:13" ht="15.75" customHeight="1">
      <c r="A53" s="67" t="s">
        <v>646</v>
      </c>
      <c r="B53" s="50"/>
      <c r="C53" s="50"/>
      <c r="D53" s="50"/>
      <c r="E53" s="50"/>
      <c r="F53" s="50"/>
      <c r="G53" s="50"/>
      <c r="H53" s="50"/>
      <c r="I53" s="50"/>
      <c r="J53" s="433"/>
      <c r="K53" s="433"/>
      <c r="L53" s="433"/>
      <c r="M53" s="433"/>
    </row>
    <row r="54" spans="1:13" ht="15.75" customHeight="1">
      <c r="A54" s="67"/>
      <c r="B54" s="50"/>
      <c r="C54" s="50"/>
      <c r="D54" s="50"/>
      <c r="E54" s="50"/>
      <c r="F54" s="50"/>
      <c r="G54" s="50"/>
      <c r="H54" s="50"/>
      <c r="I54" s="50"/>
      <c r="J54" s="433"/>
      <c r="K54" s="433"/>
      <c r="L54" s="433"/>
      <c r="M54" s="433"/>
    </row>
    <row r="55" spans="1:13" ht="15.75" customHeight="1">
      <c r="A55" s="67"/>
      <c r="B55" s="50"/>
      <c r="C55" s="50"/>
      <c r="D55" s="50"/>
      <c r="E55" s="50"/>
      <c r="F55" s="50"/>
      <c r="G55" s="50"/>
      <c r="H55" s="50"/>
      <c r="I55" s="50"/>
      <c r="J55" s="433"/>
      <c r="K55" s="433"/>
      <c r="L55" s="433"/>
      <c r="M55" s="433"/>
    </row>
    <row r="56" spans="1:13" ht="15.75" customHeight="1">
      <c r="A56" s="67"/>
      <c r="B56" s="269"/>
      <c r="C56" s="269"/>
      <c r="D56" s="269"/>
      <c r="E56" s="269"/>
      <c r="F56" s="269"/>
      <c r="G56" s="23"/>
      <c r="H56" s="269"/>
      <c r="I56" s="269"/>
      <c r="J56" s="433"/>
      <c r="K56" s="433"/>
      <c r="L56" s="433"/>
      <c r="M56" s="433"/>
    </row>
    <row r="57" spans="1:13" ht="15.75" customHeight="1">
      <c r="A57" s="67"/>
      <c r="B57" s="269"/>
      <c r="C57" s="269"/>
      <c r="D57" s="269"/>
      <c r="E57" s="269"/>
      <c r="F57" s="269"/>
      <c r="G57" s="269"/>
      <c r="H57" s="269"/>
      <c r="I57" s="269"/>
      <c r="J57" s="433"/>
      <c r="K57" s="433"/>
      <c r="L57" s="433"/>
      <c r="M57" s="433"/>
    </row>
    <row r="58" spans="1:13" ht="15.75" customHeight="1">
      <c r="A58" s="67"/>
      <c r="B58" s="433"/>
      <c r="C58" s="433"/>
      <c r="D58" s="433"/>
      <c r="E58" s="433"/>
      <c r="F58" s="433"/>
      <c r="G58" s="433"/>
      <c r="H58" s="433"/>
      <c r="I58" s="433"/>
      <c r="J58" s="433"/>
      <c r="K58" s="433"/>
      <c r="L58" s="433"/>
      <c r="M58" s="433"/>
    </row>
    <row r="59" spans="1:13" ht="15.75" customHeight="1">
      <c r="A59" s="67"/>
      <c r="B59" s="433"/>
      <c r="C59" s="433"/>
      <c r="D59" s="433"/>
      <c r="E59" s="433"/>
      <c r="F59" s="433"/>
      <c r="G59" s="433"/>
      <c r="H59" s="433"/>
      <c r="I59" s="433"/>
      <c r="J59" s="433"/>
      <c r="K59" s="433"/>
      <c r="L59" s="433"/>
      <c r="M59" s="433"/>
    </row>
    <row r="60" spans="1:13" ht="18.75" customHeight="1">
      <c r="A60" s="390"/>
      <c r="B60" s="433"/>
      <c r="C60" s="433"/>
      <c r="D60" s="433"/>
      <c r="E60" s="433"/>
      <c r="F60" s="433"/>
      <c r="G60" s="433"/>
      <c r="H60" s="433"/>
      <c r="I60" s="433"/>
      <c r="J60" s="433"/>
      <c r="K60" s="433"/>
      <c r="L60" s="433"/>
      <c r="M60" s="433"/>
    </row>
    <row r="61" spans="1:13" ht="18.75" customHeight="1">
      <c r="A61" s="390"/>
      <c r="B61" s="433"/>
      <c r="C61" s="433"/>
      <c r="D61" s="433"/>
      <c r="E61" s="433"/>
      <c r="F61" s="433"/>
      <c r="G61" s="433"/>
      <c r="H61" s="433"/>
      <c r="I61" s="433"/>
      <c r="J61" s="433"/>
      <c r="K61" s="433"/>
      <c r="L61" s="433"/>
      <c r="M61" s="433"/>
    </row>
    <row r="62" spans="1:13" ht="18.75" customHeight="1">
      <c r="A62" s="390"/>
      <c r="B62" s="433"/>
      <c r="C62" s="433"/>
      <c r="D62" s="433"/>
      <c r="E62" s="433"/>
      <c r="F62" s="433"/>
      <c r="G62" s="433"/>
      <c r="H62" s="433"/>
      <c r="I62" s="433"/>
      <c r="J62" s="433"/>
      <c r="K62" s="433"/>
      <c r="L62" s="433"/>
      <c r="M62" s="433"/>
    </row>
    <row r="63" spans="1:13" ht="18.75" customHeight="1">
      <c r="A63" s="390"/>
      <c r="B63" s="433"/>
      <c r="C63" s="433"/>
      <c r="D63" s="433"/>
      <c r="E63" s="433"/>
      <c r="F63" s="433"/>
      <c r="G63" s="433"/>
      <c r="H63" s="433"/>
      <c r="I63" s="433"/>
      <c r="J63" s="433"/>
      <c r="K63" s="433"/>
      <c r="L63" s="433"/>
      <c r="M63" s="433"/>
    </row>
    <row r="64" spans="1:13" ht="18.75" customHeight="1">
      <c r="A64" s="390"/>
      <c r="B64" s="433"/>
      <c r="C64" s="433"/>
      <c r="D64" s="433"/>
      <c r="E64" s="433"/>
      <c r="F64" s="433"/>
      <c r="G64" s="433"/>
      <c r="H64" s="433"/>
      <c r="I64" s="433"/>
      <c r="J64" s="433"/>
      <c r="K64" s="433"/>
      <c r="L64" s="433"/>
      <c r="M64" s="433"/>
    </row>
  </sheetData>
  <conditionalFormatting sqref="A1:GR5 A6:A19 A20:GR29 A30:A41 A42:GR1007 B35:I41 B30:I33 J30:GR41 J6:GR17 J18:P18 R18:GR18 J19:GR19">
    <cfRule type="cellIs" dxfId="155" priority="5" stopIfTrue="1" operator="equal">
      <formula>0</formula>
    </cfRule>
  </conditionalFormatting>
  <conditionalFormatting sqref="B6:I9 G10:H14 B10:E14">
    <cfRule type="cellIs" dxfId="154" priority="4" stopIfTrue="1" operator="equal">
      <formula>0</formula>
    </cfRule>
  </conditionalFormatting>
  <conditionalFormatting sqref="B34:I34">
    <cfRule type="cellIs" dxfId="153" priority="2" stopIfTrue="1" operator="equal">
      <formula>0</formula>
    </cfRule>
  </conditionalFormatting>
  <conditionalFormatting sqref="B15:I19 F10:F14 I10:I14">
    <cfRule type="cellIs" dxfId="152" priority="1" stopIfTrue="1" operator="equal">
      <formula>0</formula>
    </cfRule>
  </conditionalFormatting>
  <pageMargins left="0.78740157480314965" right="0.78740157480314965" top="0.78740157480314965" bottom="0.78740157480314965" header="0.51181102362204722" footer="0.51181102362204722"/>
  <pageSetup paperSize="9" fitToWidth="4"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24" max="9"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6" tint="0.39997558519241921"/>
  </sheetPr>
  <dimension ref="A1:J57"/>
  <sheetViews>
    <sheetView view="pageBreakPreview" zoomScaleNormal="90" zoomScaleSheetLayoutView="100" workbookViewId="0"/>
  </sheetViews>
  <sheetFormatPr baseColWidth="10" defaultColWidth="13" defaultRowHeight="15.75" customHeight="1"/>
  <cols>
    <col min="1" max="1" width="40" style="23" customWidth="1"/>
    <col min="2" max="4" width="27.140625" style="23" customWidth="1"/>
    <col min="5" max="5" width="7.140625" style="23" customWidth="1"/>
    <col min="6" max="16384" width="13" style="23"/>
  </cols>
  <sheetData>
    <row r="1" spans="1:10" ht="15.75" customHeight="1">
      <c r="A1" s="331" t="s">
        <v>594</v>
      </c>
      <c r="B1" s="22"/>
      <c r="C1" s="358"/>
      <c r="D1" s="22"/>
    </row>
    <row r="2" spans="1:10" ht="15.75" customHeight="1">
      <c r="A2" s="331"/>
      <c r="B2" s="24"/>
      <c r="C2" s="359"/>
      <c r="D2" s="24"/>
      <c r="G2" s="986"/>
      <c r="H2" s="986"/>
      <c r="I2" s="986"/>
      <c r="J2" s="986"/>
    </row>
    <row r="3" spans="1:10" ht="15.75" customHeight="1">
      <c r="A3" s="360"/>
      <c r="B3" s="362">
        <v>2017</v>
      </c>
      <c r="C3" s="363">
        <v>2018</v>
      </c>
      <c r="D3" s="1" t="s">
        <v>56</v>
      </c>
      <c r="G3" s="986"/>
      <c r="H3" s="986"/>
      <c r="I3" s="986"/>
      <c r="J3" s="986"/>
    </row>
    <row r="4" spans="1:10" ht="15.75" customHeight="1">
      <c r="A4" s="361"/>
      <c r="B4" s="364" t="s">
        <v>16</v>
      </c>
      <c r="C4" s="365"/>
      <c r="D4" s="352" t="s">
        <v>5</v>
      </c>
    </row>
    <row r="5" spans="1:10" ht="15.75" customHeight="1">
      <c r="A5" s="597" t="s">
        <v>66</v>
      </c>
      <c r="B5" s="979">
        <v>762268.16870099993</v>
      </c>
      <c r="C5" s="999">
        <v>723069.7033200002</v>
      </c>
      <c r="D5" s="571">
        <v>-5.1423458292635784</v>
      </c>
      <c r="E5" s="357"/>
      <c r="G5" s="242"/>
      <c r="H5" s="242"/>
    </row>
    <row r="6" spans="1:10" ht="15.75" customHeight="1">
      <c r="A6" s="596" t="s">
        <v>344</v>
      </c>
      <c r="B6" s="978">
        <v>1922.7561800000001</v>
      </c>
      <c r="C6" s="1023">
        <v>1974.52727</v>
      </c>
      <c r="D6" s="571">
        <v>2.6925457600141458</v>
      </c>
      <c r="E6" s="357"/>
    </row>
    <row r="7" spans="1:10" ht="15.75" customHeight="1">
      <c r="A7" s="596" t="s">
        <v>237</v>
      </c>
      <c r="B7" s="978">
        <v>696154.6457844231</v>
      </c>
      <c r="C7" s="1023">
        <v>662836.65661000018</v>
      </c>
      <c r="D7" s="571">
        <v>-4.7860039972699466</v>
      </c>
      <c r="E7" s="357"/>
    </row>
    <row r="8" spans="1:10" ht="15.75" customHeight="1">
      <c r="A8" s="596" t="s">
        <v>238</v>
      </c>
      <c r="B8" s="978">
        <v>64190.766736576923</v>
      </c>
      <c r="C8" s="1023">
        <v>58258.519440000025</v>
      </c>
      <c r="D8" s="571">
        <v>-9.2415897147971098</v>
      </c>
      <c r="E8" s="357"/>
    </row>
    <row r="9" spans="1:10" ht="15.75" customHeight="1">
      <c r="A9" s="596" t="s">
        <v>52</v>
      </c>
      <c r="B9" s="978">
        <v>10581.429467999842</v>
      </c>
      <c r="C9" s="1023">
        <v>-16565.682814381202</v>
      </c>
      <c r="D9" s="657" t="s">
        <v>53</v>
      </c>
      <c r="E9" s="357"/>
    </row>
    <row r="10" spans="1:10" ht="15.75" customHeight="1">
      <c r="A10" s="596" t="s">
        <v>335</v>
      </c>
      <c r="B10" s="978">
        <v>751686.73923300009</v>
      </c>
      <c r="C10" s="1023">
        <v>739635.38613438141</v>
      </c>
      <c r="D10" s="571">
        <v>-1.6032414128943584</v>
      </c>
      <c r="E10" s="357"/>
      <c r="G10" s="242"/>
      <c r="H10" s="242"/>
      <c r="I10" s="242"/>
    </row>
    <row r="11" spans="1:10" ht="15.75" customHeight="1">
      <c r="A11" s="596" t="s">
        <v>334</v>
      </c>
      <c r="B11" s="978">
        <v>-84837.82446439653</v>
      </c>
      <c r="C11" s="1023">
        <v>-101795.69424713713</v>
      </c>
      <c r="D11" s="657" t="s">
        <v>53</v>
      </c>
      <c r="E11" s="357"/>
      <c r="G11" s="242"/>
      <c r="H11" s="242"/>
      <c r="I11" s="242"/>
    </row>
    <row r="12" spans="1:10" ht="15.75" customHeight="1">
      <c r="A12" s="598" t="s">
        <v>60</v>
      </c>
      <c r="B12" s="980">
        <v>736933.98649792979</v>
      </c>
      <c r="C12" s="1005">
        <v>637839.69188724423</v>
      </c>
      <c r="D12" s="572">
        <v>-13.446834645475253</v>
      </c>
    </row>
    <row r="13" spans="1:10" ht="15.75" customHeight="1">
      <c r="A13" s="596" t="s">
        <v>59</v>
      </c>
      <c r="B13" s="978">
        <v>29091.156973576923</v>
      </c>
      <c r="C13" s="1023">
        <v>40728.502792344792</v>
      </c>
      <c r="D13" s="571">
        <v>40.003035387481852</v>
      </c>
    </row>
    <row r="14" spans="1:10" ht="15.75" customHeight="1">
      <c r="A14" s="596" t="s">
        <v>253</v>
      </c>
      <c r="B14" s="978">
        <v>2219.8037505769234</v>
      </c>
      <c r="C14" s="1023">
        <v>2246.4970883813794</v>
      </c>
      <c r="D14" s="571">
        <v>1.2025089063624834</v>
      </c>
      <c r="F14" s="1049"/>
    </row>
    <row r="15" spans="1:10" ht="15.75" customHeight="1">
      <c r="A15" s="596" t="s">
        <v>339</v>
      </c>
      <c r="B15" s="1163" t="s">
        <v>32</v>
      </c>
      <c r="C15" s="1163" t="s">
        <v>32</v>
      </c>
      <c r="D15" s="1163" t="s">
        <v>32</v>
      </c>
    </row>
    <row r="16" spans="1:10" ht="15.75" customHeight="1">
      <c r="A16" s="598" t="s">
        <v>252</v>
      </c>
      <c r="B16" s="1005">
        <v>707842.82952435291</v>
      </c>
      <c r="C16" s="1005">
        <v>597111.18909489946</v>
      </c>
      <c r="D16" s="572">
        <v>-15.643534950246154</v>
      </c>
      <c r="E16" s="357"/>
      <c r="G16" s="575"/>
    </row>
    <row r="17" spans="1:8" ht="15.75" customHeight="1">
      <c r="A17" s="331" t="s">
        <v>594</v>
      </c>
      <c r="B17" s="22"/>
      <c r="C17" s="358"/>
      <c r="D17" s="22"/>
      <c r="E17" s="357"/>
    </row>
    <row r="18" spans="1:8" ht="15.75" customHeight="1">
      <c r="A18" s="331"/>
      <c r="B18" s="24"/>
      <c r="C18" s="359"/>
      <c r="D18" s="24"/>
      <c r="E18" s="357"/>
      <c r="H18" s="575"/>
    </row>
    <row r="19" spans="1:8" ht="15.75" customHeight="1">
      <c r="A19" s="360"/>
      <c r="B19" s="362">
        <v>2017</v>
      </c>
      <c r="C19" s="363">
        <v>2018</v>
      </c>
      <c r="D19" s="1" t="s">
        <v>56</v>
      </c>
      <c r="E19" s="357"/>
    </row>
    <row r="20" spans="1:8" ht="15.75" customHeight="1">
      <c r="A20" s="361"/>
      <c r="B20" s="364" t="s">
        <v>16</v>
      </c>
      <c r="C20" s="365"/>
      <c r="D20" s="387" t="s">
        <v>5</v>
      </c>
      <c r="E20" s="357"/>
    </row>
    <row r="21" spans="1:8" ht="15.75" customHeight="1">
      <c r="A21" s="595" t="s">
        <v>335</v>
      </c>
      <c r="B21" s="982">
        <v>751686.73923300009</v>
      </c>
      <c r="C21" s="985">
        <v>739635.38613438141</v>
      </c>
      <c r="D21" s="572">
        <v>-1.6032414128943584</v>
      </c>
    </row>
    <row r="22" spans="1:8" ht="15.75" customHeight="1">
      <c r="A22" s="596" t="s">
        <v>336</v>
      </c>
      <c r="B22" s="981">
        <v>78953.203999999998</v>
      </c>
      <c r="C22" s="1023">
        <v>77373.207999999999</v>
      </c>
      <c r="D22" s="571">
        <v>-2.0011803447520626</v>
      </c>
      <c r="E22" s="357"/>
    </row>
    <row r="23" spans="1:8" ht="15.75" customHeight="1">
      <c r="A23" s="596" t="s">
        <v>239</v>
      </c>
      <c r="B23" s="981">
        <v>120862.18342600002</v>
      </c>
      <c r="C23" s="1023">
        <v>124749.049176</v>
      </c>
      <c r="D23" s="571">
        <v>3.2159486448296573</v>
      </c>
      <c r="E23" s="357"/>
    </row>
    <row r="24" spans="1:8" ht="15.75" customHeight="1">
      <c r="A24" s="596" t="s">
        <v>240</v>
      </c>
      <c r="B24" s="981">
        <v>252452.53300800003</v>
      </c>
      <c r="C24" s="1023">
        <v>264773.66815200006</v>
      </c>
      <c r="D24" s="571">
        <v>4.8805749727254986</v>
      </c>
      <c r="E24" s="357"/>
    </row>
    <row r="25" spans="1:8" ht="15.75" customHeight="1">
      <c r="A25" s="596" t="s">
        <v>244</v>
      </c>
      <c r="B25" s="981">
        <v>68594.86701048736</v>
      </c>
      <c r="C25" s="1023">
        <v>60246.007600000004</v>
      </c>
      <c r="D25" s="571">
        <v>-12.171259708413622</v>
      </c>
      <c r="E25" s="357"/>
    </row>
    <row r="26" spans="1:8" ht="15.75" customHeight="1">
      <c r="A26" s="596" t="s">
        <v>337</v>
      </c>
      <c r="B26" s="981">
        <v>93284.375232000006</v>
      </c>
      <c r="C26" s="1023">
        <v>77261.51481600001</v>
      </c>
      <c r="D26" s="571">
        <v>-17.176360324170943</v>
      </c>
      <c r="E26" s="357"/>
    </row>
    <row r="27" spans="1:8" ht="15.75" customHeight="1">
      <c r="A27" s="596" t="s">
        <v>241</v>
      </c>
      <c r="B27" s="981">
        <v>16992.148856</v>
      </c>
      <c r="C27" s="1023">
        <v>14202.672464000001</v>
      </c>
      <c r="D27" s="571">
        <v>-16.416266215882537</v>
      </c>
      <c r="E27" s="357"/>
    </row>
    <row r="28" spans="1:8" ht="15.75" customHeight="1">
      <c r="A28" s="596" t="s">
        <v>245</v>
      </c>
      <c r="B28" s="981">
        <v>14742.688</v>
      </c>
      <c r="C28" s="1023">
        <v>14086.432000000001</v>
      </c>
      <c r="D28" s="571">
        <v>-4.4513999075338182</v>
      </c>
      <c r="E28" s="357"/>
    </row>
    <row r="29" spans="1:8" ht="15.75" customHeight="1">
      <c r="A29" s="596" t="s">
        <v>246</v>
      </c>
      <c r="B29" s="981">
        <v>40320.814793512633</v>
      </c>
      <c r="C29" s="1023">
        <v>35942.503722381385</v>
      </c>
      <c r="D29" s="571">
        <v>-10.858686992197613</v>
      </c>
      <c r="E29" s="357"/>
    </row>
    <row r="30" spans="1:8" ht="15.75" customHeight="1">
      <c r="A30" s="596" t="s">
        <v>243</v>
      </c>
      <c r="B30" s="981">
        <v>41706.637406999987</v>
      </c>
      <c r="C30" s="1023">
        <v>39141.171503999998</v>
      </c>
      <c r="D30" s="711">
        <v>-6.1512173181561858</v>
      </c>
      <c r="E30" s="357"/>
    </row>
    <row r="31" spans="1:8" ht="15.75" customHeight="1">
      <c r="A31" s="596" t="s">
        <v>242</v>
      </c>
      <c r="B31" s="981">
        <v>23777.287499999995</v>
      </c>
      <c r="C31" s="1023">
        <v>31859.1587</v>
      </c>
      <c r="D31" s="711">
        <v>33.989878786636226</v>
      </c>
      <c r="E31" s="357"/>
    </row>
    <row r="32" spans="1:8" ht="15.75" customHeight="1">
      <c r="A32" s="331" t="s">
        <v>594</v>
      </c>
      <c r="B32" s="22"/>
      <c r="C32" s="358"/>
      <c r="D32" s="22"/>
      <c r="E32" s="357"/>
    </row>
    <row r="33" spans="1:5" ht="15.75" customHeight="1">
      <c r="A33" s="331"/>
      <c r="B33" s="24"/>
      <c r="C33" s="359"/>
      <c r="D33" s="24"/>
      <c r="E33" s="357"/>
    </row>
    <row r="34" spans="1:5" ht="15.75" customHeight="1">
      <c r="A34" s="360"/>
      <c r="B34" s="362">
        <v>2017</v>
      </c>
      <c r="C34" s="363">
        <v>2018</v>
      </c>
      <c r="D34" s="1" t="s">
        <v>56</v>
      </c>
      <c r="E34" s="357"/>
    </row>
    <row r="35" spans="1:5" ht="15.75" customHeight="1">
      <c r="A35" s="361"/>
      <c r="B35" s="364" t="s">
        <v>16</v>
      </c>
      <c r="C35" s="366"/>
      <c r="D35" s="387" t="s">
        <v>5</v>
      </c>
      <c r="E35" s="357"/>
    </row>
    <row r="36" spans="1:5" ht="15.75" customHeight="1">
      <c r="A36" s="595" t="s">
        <v>334</v>
      </c>
      <c r="B36" s="985">
        <v>-84837.82446439653</v>
      </c>
      <c r="C36" s="985">
        <v>-101795.69424713713</v>
      </c>
      <c r="D36" s="658" t="s">
        <v>53</v>
      </c>
    </row>
    <row r="37" spans="1:5" ht="15.75" customHeight="1">
      <c r="A37" s="596" t="s">
        <v>336</v>
      </c>
      <c r="B37" s="983">
        <v>-31892.533821687863</v>
      </c>
      <c r="C37" s="1023">
        <v>-45686.258283382034</v>
      </c>
      <c r="D37" s="659" t="s">
        <v>53</v>
      </c>
    </row>
    <row r="38" spans="1:5" ht="15.75" customHeight="1">
      <c r="A38" s="596" t="s">
        <v>239</v>
      </c>
      <c r="B38" s="983">
        <v>2268.4741723181755</v>
      </c>
      <c r="C38" s="1023">
        <v>-330.50563391788455</v>
      </c>
      <c r="D38" s="659" t="s">
        <v>53</v>
      </c>
    </row>
    <row r="39" spans="1:5" ht="15.75" customHeight="1">
      <c r="A39" s="596" t="s">
        <v>247</v>
      </c>
      <c r="B39" s="983">
        <v>27064.357127706393</v>
      </c>
      <c r="C39" s="1023">
        <v>1374.1860023880838</v>
      </c>
      <c r="D39" s="659" t="s">
        <v>53</v>
      </c>
    </row>
    <row r="40" spans="1:5" ht="15.75" customHeight="1">
      <c r="A40" s="596" t="s">
        <v>244</v>
      </c>
      <c r="B40" s="983">
        <v>-63392.684339813597</v>
      </c>
      <c r="C40" s="1023">
        <v>-55074.546354812213</v>
      </c>
      <c r="D40" s="659" t="s">
        <v>53</v>
      </c>
    </row>
    <row r="41" spans="1:5" ht="15.75" customHeight="1">
      <c r="A41" s="596" t="s">
        <v>338</v>
      </c>
      <c r="B41" s="983">
        <v>42526.674350447458</v>
      </c>
      <c r="C41" s="1023">
        <v>46609.827372104475</v>
      </c>
      <c r="D41" s="659" t="s">
        <v>53</v>
      </c>
    </row>
    <row r="42" spans="1:5" ht="15.75" customHeight="1">
      <c r="A42" s="596" t="s">
        <v>248</v>
      </c>
      <c r="B42" s="983">
        <v>-14812.577227999998</v>
      </c>
      <c r="C42" s="1023">
        <v>-12046.478836003622</v>
      </c>
      <c r="D42" s="659" t="s">
        <v>53</v>
      </c>
    </row>
    <row r="43" spans="1:5" ht="15.75" customHeight="1">
      <c r="A43" s="596" t="s">
        <v>251</v>
      </c>
      <c r="B43" s="983">
        <v>-9667.1605099999997</v>
      </c>
      <c r="C43" s="1023">
        <v>-5536.5069999999996</v>
      </c>
      <c r="D43" s="659" t="s">
        <v>53</v>
      </c>
    </row>
    <row r="44" spans="1:5" ht="15.75" customHeight="1">
      <c r="A44" s="596" t="s">
        <v>246</v>
      </c>
      <c r="B44" s="983">
        <v>-4425.9668223564913</v>
      </c>
      <c r="C44" s="1023">
        <v>-2599.0306627741411</v>
      </c>
      <c r="D44" s="660" t="s">
        <v>53</v>
      </c>
    </row>
    <row r="45" spans="1:5" ht="15.75" customHeight="1">
      <c r="A45" s="596" t="s">
        <v>250</v>
      </c>
      <c r="B45" s="983">
        <v>-32506.407393010562</v>
      </c>
      <c r="C45" s="1023">
        <v>-28506.38085073981</v>
      </c>
      <c r="D45" s="659" t="s">
        <v>53</v>
      </c>
    </row>
    <row r="46" spans="1:5" ht="15.75" customHeight="1">
      <c r="A46" s="596" t="s">
        <v>249</v>
      </c>
      <c r="B46" s="984">
        <v>0</v>
      </c>
      <c r="C46" s="984">
        <v>0</v>
      </c>
      <c r="D46" s="659" t="s">
        <v>53</v>
      </c>
    </row>
    <row r="48" spans="1:5" ht="15.75" customHeight="1">
      <c r="E48" s="357"/>
    </row>
    <row r="49" spans="5:5" ht="15.75" customHeight="1">
      <c r="E49" s="357"/>
    </row>
    <row r="50" spans="5:5" ht="15.75" customHeight="1">
      <c r="E50" s="357"/>
    </row>
    <row r="51" spans="5:5" ht="15.75" customHeight="1">
      <c r="E51" s="357"/>
    </row>
    <row r="52" spans="5:5" ht="15.75" customHeight="1">
      <c r="E52" s="357"/>
    </row>
    <row r="53" spans="5:5" ht="15.75" customHeight="1">
      <c r="E53" s="357"/>
    </row>
    <row r="54" spans="5:5" ht="15.75" customHeight="1">
      <c r="E54" s="357"/>
    </row>
    <row r="55" spans="5:5" ht="15.75" customHeight="1">
      <c r="E55" s="357"/>
    </row>
    <row r="56" spans="5:5" ht="15.75" customHeight="1">
      <c r="E56" s="357"/>
    </row>
    <row r="57" spans="5:5" ht="15.75" customHeight="1">
      <c r="E57" s="357"/>
    </row>
  </sheetData>
  <conditionalFormatting sqref="A17:GR20 A5:A16 A32:GR35 A21:A31 C21:GR31 A47:GR999 A36:A46 C36:GR46 C5:GR14 A1:GR4 C16:GR16 E15:GR15">
    <cfRule type="cellIs" dxfId="151" priority="9" stopIfTrue="1" operator="equal">
      <formula>0</formula>
    </cfRule>
  </conditionalFormatting>
  <conditionalFormatting sqref="B21:B31">
    <cfRule type="cellIs" dxfId="150" priority="6" stopIfTrue="1" operator="equal">
      <formula>0</formula>
    </cfRule>
  </conditionalFormatting>
  <conditionalFormatting sqref="B36:B46">
    <cfRule type="cellIs" dxfId="149" priority="5" stopIfTrue="1" operator="equal">
      <formula>0</formula>
    </cfRule>
  </conditionalFormatting>
  <conditionalFormatting sqref="B5:B14 B16">
    <cfRule type="cellIs" dxfId="148" priority="4" stopIfTrue="1" operator="equal">
      <formula>0</formula>
    </cfRule>
  </conditionalFormatting>
  <conditionalFormatting sqref="B15">
    <cfRule type="cellIs" dxfId="147" priority="3" stopIfTrue="1" operator="equal">
      <formula>0</formula>
    </cfRule>
  </conditionalFormatting>
  <conditionalFormatting sqref="C15">
    <cfRule type="cellIs" dxfId="146" priority="2" stopIfTrue="1" operator="equal">
      <formula>0</formula>
    </cfRule>
  </conditionalFormatting>
  <conditionalFormatting sqref="D15">
    <cfRule type="cellIs" dxfId="14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2" manualBreakCount="2">
    <brk id="16" max="4" man="1"/>
    <brk id="31" max="4"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6" tint="0.39997558519241921"/>
  </sheetPr>
  <dimension ref="A1:E31"/>
  <sheetViews>
    <sheetView view="pageBreakPreview" zoomScaleNormal="85" zoomScaleSheetLayoutView="100" workbookViewId="0"/>
  </sheetViews>
  <sheetFormatPr baseColWidth="10" defaultColWidth="13" defaultRowHeight="15.75" customHeight="1"/>
  <cols>
    <col min="1" max="1" width="60" style="23" customWidth="1"/>
    <col min="2" max="4" width="22.140625" style="23" customWidth="1"/>
    <col min="5" max="5" width="2.140625" style="23" customWidth="1"/>
    <col min="6" max="16384" width="13" style="23"/>
  </cols>
  <sheetData>
    <row r="1" spans="1:5" ht="15.75" customHeight="1">
      <c r="A1" s="331" t="s">
        <v>595</v>
      </c>
      <c r="B1" s="269"/>
      <c r="C1" s="269"/>
      <c r="D1" s="269"/>
    </row>
    <row r="2" spans="1:5" ht="12.6" customHeight="1">
      <c r="A2" s="353"/>
      <c r="B2" s="354"/>
      <c r="C2" s="354"/>
      <c r="D2" s="354"/>
    </row>
    <row r="3" spans="1:5" ht="13.9" customHeight="1">
      <c r="A3" s="355"/>
      <c r="B3" s="307">
        <v>2017</v>
      </c>
      <c r="C3" s="2">
        <v>2018</v>
      </c>
      <c r="D3" s="1" t="s">
        <v>56</v>
      </c>
    </row>
    <row r="4" spans="1:5" ht="12.6" customHeight="1">
      <c r="A4" s="356"/>
      <c r="B4" s="19" t="s">
        <v>16</v>
      </c>
      <c r="C4" s="274"/>
      <c r="D4" s="7" t="s">
        <v>5</v>
      </c>
    </row>
    <row r="5" spans="1:5" ht="15.75" customHeight="1">
      <c r="A5" s="597" t="s">
        <v>70</v>
      </c>
      <c r="B5" s="989">
        <v>561279.46325689368</v>
      </c>
      <c r="C5" s="807">
        <v>541146.03927396354</v>
      </c>
      <c r="D5" s="571">
        <v>-3.587058729372254</v>
      </c>
      <c r="E5" s="357"/>
    </row>
    <row r="6" spans="1:5" ht="15.75" customHeight="1">
      <c r="A6" s="34" t="s">
        <v>342</v>
      </c>
      <c r="B6" s="987">
        <v>407849.73040469881</v>
      </c>
      <c r="C6" s="805">
        <v>395737.82558569463</v>
      </c>
      <c r="D6" s="571">
        <v>-2.9696978852936469</v>
      </c>
      <c r="E6" s="357"/>
    </row>
    <row r="7" spans="1:5" ht="15.75" customHeight="1">
      <c r="A7" s="596" t="s">
        <v>257</v>
      </c>
      <c r="B7" s="987">
        <v>123130.65759831818</v>
      </c>
      <c r="C7" s="805">
        <v>124418.54354208212</v>
      </c>
      <c r="D7" s="571">
        <v>1.0459506745796214</v>
      </c>
      <c r="E7" s="357"/>
    </row>
    <row r="8" spans="1:5" ht="15.75" customHeight="1">
      <c r="A8" s="596" t="s">
        <v>258</v>
      </c>
      <c r="B8" s="987">
        <v>279516.8901357064</v>
      </c>
      <c r="C8" s="805">
        <v>266147.82079842471</v>
      </c>
      <c r="D8" s="571">
        <v>-4.7829200342029283</v>
      </c>
      <c r="E8" s="357"/>
    </row>
    <row r="9" spans="1:5" ht="15.75" customHeight="1">
      <c r="A9" s="596" t="s">
        <v>675</v>
      </c>
      <c r="B9" s="987">
        <v>5202.1826706737775</v>
      </c>
      <c r="C9" s="805">
        <v>5171.4612451877911</v>
      </c>
      <c r="D9" s="571">
        <v>-0.59054876444789317</v>
      </c>
      <c r="E9" s="357"/>
    </row>
    <row r="10" spans="1:5" ht="15.75" customHeight="1">
      <c r="A10" s="596" t="s">
        <v>343</v>
      </c>
      <c r="B10" s="987">
        <v>137203.54164244747</v>
      </c>
      <c r="C10" s="805">
        <v>125261.87546810086</v>
      </c>
      <c r="D10" s="571">
        <v>-8.7036136468449197</v>
      </c>
      <c r="E10" s="357"/>
    </row>
    <row r="11" spans="1:5" ht="15.75" customHeight="1">
      <c r="A11" s="596" t="s">
        <v>254</v>
      </c>
      <c r="B11" s="987">
        <v>135590.22436244748</v>
      </c>
      <c r="C11" s="805">
        <v>123671.93618810448</v>
      </c>
      <c r="D11" s="571">
        <v>-8.7899317449937389</v>
      </c>
      <c r="E11" s="357"/>
    </row>
    <row r="12" spans="1:5" ht="15.75" customHeight="1">
      <c r="A12" s="596" t="s">
        <v>255</v>
      </c>
      <c r="B12" s="1163" t="s">
        <v>32</v>
      </c>
      <c r="C12" s="1163" t="s">
        <v>32</v>
      </c>
      <c r="D12" s="711">
        <v>-7.0260108246708963</v>
      </c>
      <c r="E12" s="357"/>
    </row>
    <row r="13" spans="1:5" ht="15.75" customHeight="1">
      <c r="A13" s="596" t="s">
        <v>341</v>
      </c>
      <c r="B13" s="1163" t="s">
        <v>32</v>
      </c>
      <c r="C13" s="1163" t="s">
        <v>32</v>
      </c>
      <c r="D13" s="711">
        <v>11.584563383879024</v>
      </c>
      <c r="E13" s="357"/>
    </row>
    <row r="14" spans="1:5" ht="15.75" customHeight="1">
      <c r="A14" s="596" t="s">
        <v>381</v>
      </c>
      <c r="B14" s="987">
        <v>128681.23361244748</v>
      </c>
      <c r="C14" s="805">
        <v>117166.23818810449</v>
      </c>
      <c r="D14" s="711">
        <v>-8.9484652121248693</v>
      </c>
      <c r="E14" s="357"/>
    </row>
    <row r="15" spans="1:5" ht="15.75" customHeight="1">
      <c r="A15" s="596" t="s">
        <v>256</v>
      </c>
      <c r="B15" s="987">
        <v>1613.3172800000002</v>
      </c>
      <c r="C15" s="805">
        <v>1589.93927999638</v>
      </c>
      <c r="D15" s="711">
        <v>-1.4490640057868944</v>
      </c>
      <c r="E15" s="357"/>
    </row>
    <row r="16" spans="1:5" ht="15.75" customHeight="1">
      <c r="A16" s="596" t="s">
        <v>255</v>
      </c>
      <c r="B16" s="1163" t="s">
        <v>32</v>
      </c>
      <c r="C16" s="1163" t="s">
        <v>32</v>
      </c>
      <c r="D16" s="711">
        <v>15.466774440762492</v>
      </c>
      <c r="E16" s="357"/>
    </row>
    <row r="17" spans="1:5" ht="15.75" customHeight="1">
      <c r="A17" s="596" t="s">
        <v>341</v>
      </c>
      <c r="B17" s="1163" t="s">
        <v>32</v>
      </c>
      <c r="C17" s="1163" t="s">
        <v>32</v>
      </c>
      <c r="D17" s="711">
        <v>-45.972643441820615</v>
      </c>
      <c r="E17" s="357"/>
    </row>
    <row r="18" spans="1:5" ht="15.75" customHeight="1">
      <c r="A18" s="596" t="s">
        <v>381</v>
      </c>
      <c r="B18" s="987">
        <v>0</v>
      </c>
      <c r="C18" s="805">
        <v>23.665279996380093</v>
      </c>
      <c r="D18" s="699" t="s">
        <v>489</v>
      </c>
      <c r="E18" s="357"/>
    </row>
    <row r="19" spans="1:5" ht="15.75" customHeight="1">
      <c r="A19" s="596" t="s">
        <v>259</v>
      </c>
      <c r="B19" s="987">
        <v>16226.191209747412</v>
      </c>
      <c r="C19" s="805">
        <v>20146.338220168018</v>
      </c>
      <c r="D19" s="711">
        <v>24.15937886930416</v>
      </c>
      <c r="E19" s="357"/>
    </row>
    <row r="20" spans="1:5" ht="15.75" customHeight="1">
      <c r="A20" s="596" t="s">
        <v>260</v>
      </c>
      <c r="B20" s="987">
        <v>8580.4229039894271</v>
      </c>
      <c r="C20" s="805">
        <v>10507.802653260187</v>
      </c>
      <c r="D20" s="711">
        <v>22.462526274487402</v>
      </c>
      <c r="E20" s="357"/>
    </row>
    <row r="21" spans="1:5" ht="15.75" customHeight="1">
      <c r="A21" s="596" t="s">
        <v>261</v>
      </c>
      <c r="B21" s="987">
        <v>0</v>
      </c>
      <c r="C21" s="805">
        <v>1798.6880000000001</v>
      </c>
      <c r="D21" s="699" t="s">
        <v>489</v>
      </c>
      <c r="E21" s="357"/>
    </row>
    <row r="22" spans="1:5" ht="15.75" customHeight="1">
      <c r="A22" s="596" t="s">
        <v>340</v>
      </c>
      <c r="B22" s="987">
        <v>76478.294538133356</v>
      </c>
      <c r="C22" s="805">
        <v>55965.149820935992</v>
      </c>
      <c r="D22" s="711">
        <v>-26.822178555471272</v>
      </c>
      <c r="E22" s="357"/>
    </row>
    <row r="23" spans="1:5" ht="15.75" customHeight="1">
      <c r="A23" s="596" t="s">
        <v>262</v>
      </c>
      <c r="B23" s="987">
        <v>47060.670178312139</v>
      </c>
      <c r="C23" s="805">
        <v>31686.949716617961</v>
      </c>
      <c r="D23" s="711">
        <v>-32.667874051609111</v>
      </c>
      <c r="E23" s="357"/>
    </row>
    <row r="24" spans="1:5" ht="15.75" customHeight="1">
      <c r="A24" s="596" t="s">
        <v>264</v>
      </c>
      <c r="B24" s="1163" t="s">
        <v>32</v>
      </c>
      <c r="C24" s="1163" t="s">
        <v>32</v>
      </c>
      <c r="D24" s="711">
        <v>-59.756810257953127</v>
      </c>
      <c r="E24" s="357"/>
    </row>
    <row r="25" spans="1:5" ht="15.75" customHeight="1">
      <c r="A25" s="596" t="s">
        <v>263</v>
      </c>
      <c r="B25" s="987">
        <v>16720.724797624927</v>
      </c>
      <c r="C25" s="1023">
        <v>15017.812941454507</v>
      </c>
      <c r="D25" s="711">
        <v>-10.184438035917603</v>
      </c>
      <c r="E25" s="357"/>
    </row>
    <row r="26" spans="1:5" ht="15.75" customHeight="1">
      <c r="A26" s="599" t="s">
        <v>69</v>
      </c>
      <c r="B26" s="992">
        <v>707842.82952435291</v>
      </c>
      <c r="C26" s="810">
        <v>597111.18909489957</v>
      </c>
      <c r="D26" s="712">
        <v>-15.643534950246138</v>
      </c>
      <c r="E26" s="357"/>
    </row>
    <row r="27" spans="1:5" ht="15.75" customHeight="1">
      <c r="A27" s="596" t="s">
        <v>59</v>
      </c>
      <c r="B27" s="987">
        <v>29091.156973576923</v>
      </c>
      <c r="C27" s="805">
        <v>40728.502792344792</v>
      </c>
      <c r="D27" s="571">
        <v>40.003035387481852</v>
      </c>
      <c r="E27" s="357"/>
    </row>
    <row r="28" spans="1:5" ht="15.75" customHeight="1">
      <c r="A28" s="599" t="s">
        <v>67</v>
      </c>
      <c r="B28" s="992">
        <v>736933.98649792979</v>
      </c>
      <c r="C28" s="810">
        <v>637839.69188724435</v>
      </c>
      <c r="D28" s="572">
        <v>-13.446834645475239</v>
      </c>
      <c r="E28" s="357"/>
    </row>
    <row r="29" spans="1:5" s="986" customFormat="1" ht="15.75" customHeight="1">
      <c r="A29" s="20" t="s">
        <v>676</v>
      </c>
      <c r="B29" s="1059">
        <v>70085.071729326228</v>
      </c>
      <c r="C29" s="1059">
        <v>72256.146413696522</v>
      </c>
      <c r="D29" s="711">
        <v>3.0977705106090876</v>
      </c>
      <c r="E29" s="357"/>
    </row>
    <row r="30" spans="1:5" ht="10.9" customHeight="1">
      <c r="A30" s="61" t="s">
        <v>128</v>
      </c>
    </row>
    <row r="31" spans="1:5" ht="15.75" customHeight="1">
      <c r="A31" s="67" t="s">
        <v>212</v>
      </c>
    </row>
  </sheetData>
  <conditionalFormatting sqref="A5:A29 C21 C18 A38:GK1001 D34:GK37 A30:GK33 A1:GK4 C5:GK11 E21:GK21 C19:GK20 E18:GK18 C22:GK23 D16:GK17 C14:GK15 D12:GK13 C25:GK29 D24:GK24">
    <cfRule type="cellIs" dxfId="144" priority="19" stopIfTrue="1" operator="equal">
      <formula>0</formula>
    </cfRule>
  </conditionalFormatting>
  <conditionalFormatting sqref="B5:B11 B21:B23 B25:B29">
    <cfRule type="cellIs" dxfId="143" priority="16" stopIfTrue="1" operator="equal">
      <formula>0</formula>
    </cfRule>
  </conditionalFormatting>
  <conditionalFormatting sqref="B14:B15 B18:B20">
    <cfRule type="cellIs" dxfId="142" priority="15" stopIfTrue="1" operator="equal">
      <formula>0</formula>
    </cfRule>
  </conditionalFormatting>
  <conditionalFormatting sqref="D21">
    <cfRule type="cellIs" dxfId="141" priority="13" stopIfTrue="1" operator="equal">
      <formula>0</formula>
    </cfRule>
  </conditionalFormatting>
  <conditionalFormatting sqref="D18">
    <cfRule type="cellIs" dxfId="140" priority="11" stopIfTrue="1" operator="equal">
      <formula>0</formula>
    </cfRule>
  </conditionalFormatting>
  <conditionalFormatting sqref="B16">
    <cfRule type="cellIs" dxfId="139" priority="10" stopIfTrue="1" operator="equal">
      <formula>0</formula>
    </cfRule>
  </conditionalFormatting>
  <conditionalFormatting sqref="B17">
    <cfRule type="cellIs" dxfId="138" priority="9" stopIfTrue="1" operator="equal">
      <formula>0</formula>
    </cfRule>
  </conditionalFormatting>
  <conditionalFormatting sqref="C17">
    <cfRule type="cellIs" dxfId="137" priority="8" stopIfTrue="1" operator="equal">
      <formula>0</formula>
    </cfRule>
  </conditionalFormatting>
  <conditionalFormatting sqref="C16">
    <cfRule type="cellIs" dxfId="136" priority="7" stopIfTrue="1" operator="equal">
      <formula>0</formula>
    </cfRule>
  </conditionalFormatting>
  <conditionalFormatting sqref="C12">
    <cfRule type="cellIs" dxfId="135" priority="6" stopIfTrue="1" operator="equal">
      <formula>0</formula>
    </cfRule>
  </conditionalFormatting>
  <conditionalFormatting sqref="C13">
    <cfRule type="cellIs" dxfId="134" priority="5" stopIfTrue="1" operator="equal">
      <formula>0</formula>
    </cfRule>
  </conditionalFormatting>
  <conditionalFormatting sqref="B12">
    <cfRule type="cellIs" dxfId="133" priority="4" stopIfTrue="1" operator="equal">
      <formula>0</formula>
    </cfRule>
  </conditionalFormatting>
  <conditionalFormatting sqref="B13">
    <cfRule type="cellIs" dxfId="132" priority="3" stopIfTrue="1" operator="equal">
      <formula>0</formula>
    </cfRule>
  </conditionalFormatting>
  <conditionalFormatting sqref="C24">
    <cfRule type="cellIs" dxfId="131" priority="2" stopIfTrue="1" operator="equal">
      <formula>0</formula>
    </cfRule>
  </conditionalFormatting>
  <conditionalFormatting sqref="B24">
    <cfRule type="cellIs" dxfId="130"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8">
    <tabColor theme="6" tint="0.39997558519241921"/>
  </sheetPr>
  <dimension ref="A1:O46"/>
  <sheetViews>
    <sheetView view="pageBreakPreview" zoomScaleNormal="85" zoomScaleSheetLayoutView="100" workbookViewId="0"/>
  </sheetViews>
  <sheetFormatPr baseColWidth="10" defaultColWidth="13" defaultRowHeight="15.75" customHeight="1"/>
  <cols>
    <col min="1" max="1" width="7.140625" style="23" customWidth="1"/>
    <col min="2" max="2" width="10.28515625" style="23" bestFit="1" customWidth="1"/>
    <col min="3" max="3" width="10.140625" style="23" bestFit="1" customWidth="1"/>
    <col min="4" max="4" width="10.28515625" style="23" bestFit="1" customWidth="1"/>
    <col min="5" max="6" width="12.42578125" style="23" customWidth="1"/>
    <col min="7" max="7" width="11.85546875" style="23" customWidth="1"/>
    <col min="8" max="8" width="10.28515625" style="23" bestFit="1" customWidth="1"/>
    <col min="9" max="9" width="12.42578125" style="23" customWidth="1"/>
    <col min="10" max="10" width="12.42578125" style="986" customWidth="1"/>
    <col min="11" max="11" width="12.42578125" style="23" customWidth="1"/>
    <col min="12" max="16384" width="13" style="23"/>
  </cols>
  <sheetData>
    <row r="1" spans="1:14" ht="15.75" customHeight="1">
      <c r="A1" s="331" t="s">
        <v>596</v>
      </c>
      <c r="B1" s="269"/>
      <c r="C1" s="269"/>
      <c r="D1" s="269"/>
      <c r="E1" s="269"/>
      <c r="F1" s="269"/>
      <c r="G1" s="269"/>
      <c r="H1" s="269"/>
      <c r="I1" s="269"/>
      <c r="J1" s="817"/>
      <c r="K1" s="28"/>
    </row>
    <row r="2" spans="1:14" ht="15.75" customHeight="1">
      <c r="A2" s="331"/>
      <c r="B2" s="269"/>
      <c r="C2" s="269"/>
      <c r="D2" s="269"/>
      <c r="E2" s="269"/>
      <c r="F2" s="269"/>
      <c r="G2" s="269"/>
      <c r="H2" s="269"/>
      <c r="I2" s="269"/>
      <c r="J2" s="817"/>
      <c r="K2" s="28"/>
    </row>
    <row r="3" spans="1:14" ht="15.75" customHeight="1">
      <c r="A3" s="202"/>
      <c r="B3" s="291"/>
      <c r="C3" s="260" t="s">
        <v>10</v>
      </c>
      <c r="D3" s="213"/>
      <c r="E3" s="213"/>
      <c r="F3" s="1282" t="s">
        <v>677</v>
      </c>
      <c r="G3" s="291"/>
      <c r="H3" s="260" t="s">
        <v>10</v>
      </c>
      <c r="I3" s="213"/>
      <c r="J3" s="213"/>
      <c r="K3" s="1282" t="s">
        <v>677</v>
      </c>
    </row>
    <row r="4" spans="1:14" ht="47.25" customHeight="1">
      <c r="A4" s="201"/>
      <c r="B4" s="203"/>
      <c r="C4" s="350" t="s">
        <v>266</v>
      </c>
      <c r="D4" s="351" t="s">
        <v>232</v>
      </c>
      <c r="E4" s="350" t="s">
        <v>680</v>
      </c>
      <c r="F4" s="1283"/>
      <c r="G4" s="203"/>
      <c r="H4" s="638" t="s">
        <v>266</v>
      </c>
      <c r="I4" s="639" t="s">
        <v>232</v>
      </c>
      <c r="J4" s="638" t="s">
        <v>680</v>
      </c>
      <c r="K4" s="1283"/>
    </row>
    <row r="5" spans="1:14" ht="15.75" customHeight="1">
      <c r="A5" s="200"/>
      <c r="B5" s="1236" t="s">
        <v>16</v>
      </c>
      <c r="C5" s="1237"/>
      <c r="D5" s="1237"/>
      <c r="E5" s="1237"/>
      <c r="F5" s="1284"/>
      <c r="G5" s="1236" t="s">
        <v>16</v>
      </c>
      <c r="H5" s="1237"/>
      <c r="I5" s="1237"/>
      <c r="J5" s="1237"/>
      <c r="K5" s="1237"/>
      <c r="L5" s="51"/>
    </row>
    <row r="6" spans="1:14" ht="15.75" customHeight="1">
      <c r="A6" s="47">
        <v>1970</v>
      </c>
      <c r="B6" s="251">
        <v>215645</v>
      </c>
      <c r="C6" s="50">
        <v>124968</v>
      </c>
      <c r="D6" s="50">
        <v>81994</v>
      </c>
      <c r="E6" s="50">
        <v>8683</v>
      </c>
      <c r="F6" s="1170" t="s">
        <v>32</v>
      </c>
      <c r="G6" s="621">
        <v>1152629</v>
      </c>
      <c r="H6" s="642">
        <v>674568</v>
      </c>
      <c r="I6" s="642">
        <v>411676</v>
      </c>
      <c r="J6" s="646">
        <v>66385</v>
      </c>
      <c r="K6" s="1163" t="s">
        <v>32</v>
      </c>
      <c r="M6" s="242"/>
      <c r="N6" s="644"/>
    </row>
    <row r="7" spans="1:14" ht="15.75" customHeight="1">
      <c r="A7" s="47">
        <v>1975</v>
      </c>
      <c r="B7" s="251">
        <v>251885</v>
      </c>
      <c r="C7" s="50">
        <v>154926</v>
      </c>
      <c r="D7" s="50">
        <v>87588</v>
      </c>
      <c r="E7" s="50">
        <v>9371</v>
      </c>
      <c r="F7" s="1171" t="s">
        <v>32</v>
      </c>
      <c r="G7" s="621">
        <v>1386077</v>
      </c>
      <c r="H7" s="642">
        <v>859844</v>
      </c>
      <c r="I7" s="642">
        <v>441228</v>
      </c>
      <c r="J7" s="646">
        <v>85005</v>
      </c>
      <c r="K7" s="1163" t="s">
        <v>32</v>
      </c>
      <c r="L7" s="640"/>
      <c r="M7" s="242"/>
      <c r="N7" s="644"/>
    </row>
    <row r="8" spans="1:14" ht="15.75" customHeight="1">
      <c r="A8" s="47">
        <v>1980</v>
      </c>
      <c r="B8" s="251">
        <v>322156</v>
      </c>
      <c r="C8" s="50">
        <v>195944</v>
      </c>
      <c r="D8" s="50">
        <v>115450</v>
      </c>
      <c r="E8" s="50">
        <v>10762</v>
      </c>
      <c r="F8" s="1171" t="s">
        <v>32</v>
      </c>
      <c r="G8" s="621">
        <v>1697439</v>
      </c>
      <c r="H8" s="642">
        <v>1032884</v>
      </c>
      <c r="I8" s="642">
        <v>555549</v>
      </c>
      <c r="J8" s="646">
        <v>109006</v>
      </c>
      <c r="K8" s="1163" t="s">
        <v>32</v>
      </c>
      <c r="L8" s="640"/>
      <c r="M8" s="242"/>
      <c r="N8" s="644"/>
    </row>
    <row r="9" spans="1:14" ht="15.75" customHeight="1">
      <c r="A9" s="47">
        <v>1985</v>
      </c>
      <c r="B9" s="251">
        <v>337578</v>
      </c>
      <c r="C9" s="50">
        <v>191154</v>
      </c>
      <c r="D9" s="50">
        <v>128266</v>
      </c>
      <c r="E9" s="50">
        <v>18158</v>
      </c>
      <c r="F9" s="1171" t="s">
        <v>32</v>
      </c>
      <c r="G9" s="621">
        <v>1809335</v>
      </c>
      <c r="H9" s="646">
        <v>1028486</v>
      </c>
      <c r="I9" s="642">
        <v>628874</v>
      </c>
      <c r="J9" s="646">
        <v>151975</v>
      </c>
      <c r="K9" s="1163" t="s">
        <v>32</v>
      </c>
      <c r="L9" s="640"/>
      <c r="M9" s="242"/>
      <c r="N9" s="644"/>
    </row>
    <row r="10" spans="1:14" ht="15.75" customHeight="1">
      <c r="A10" s="249">
        <v>1990</v>
      </c>
      <c r="B10" s="1055">
        <v>394400.47530609218</v>
      </c>
      <c r="C10" s="1053">
        <v>226772</v>
      </c>
      <c r="D10" s="1053">
        <v>158392.82682530928</v>
      </c>
      <c r="E10" s="1053">
        <v>9235.6484807828419</v>
      </c>
      <c r="F10" s="1144">
        <v>16263.351519217158</v>
      </c>
      <c r="G10" s="621">
        <v>2549542.8125139582</v>
      </c>
      <c r="H10" s="1023">
        <v>1559494</v>
      </c>
      <c r="I10" s="1023">
        <v>929804</v>
      </c>
      <c r="J10" s="1023">
        <v>60244.812513958168</v>
      </c>
      <c r="K10" s="1059">
        <v>164528.18748604183</v>
      </c>
      <c r="L10" s="640"/>
      <c r="M10" s="242"/>
      <c r="N10" s="644"/>
    </row>
    <row r="11" spans="1:14" ht="15.75" customHeight="1">
      <c r="A11" s="249">
        <v>1995</v>
      </c>
      <c r="B11" s="251">
        <v>424454.46695283998</v>
      </c>
      <c r="C11" s="50">
        <v>222505</v>
      </c>
      <c r="D11" s="50">
        <v>192676</v>
      </c>
      <c r="E11" s="50">
        <v>9273.4669528399791</v>
      </c>
      <c r="F11" s="1144">
        <v>16354.533047160021</v>
      </c>
      <c r="G11" s="621">
        <v>2665463.1322495523</v>
      </c>
      <c r="H11" s="1023">
        <v>1494243</v>
      </c>
      <c r="I11" s="1023">
        <v>1125468</v>
      </c>
      <c r="J11" s="1023">
        <v>45752.132249552349</v>
      </c>
      <c r="K11" s="1059">
        <v>203827.86775044765</v>
      </c>
      <c r="L11" s="640"/>
      <c r="M11" s="242"/>
      <c r="N11" s="644"/>
    </row>
    <row r="12" spans="1:14" ht="15.75" customHeight="1">
      <c r="A12" s="249">
        <v>1996</v>
      </c>
      <c r="B12" s="251">
        <v>416880.90301151364</v>
      </c>
      <c r="C12" s="50">
        <v>221852</v>
      </c>
      <c r="D12" s="50">
        <v>191395</v>
      </c>
      <c r="E12" s="50">
        <v>3633.9030115136666</v>
      </c>
      <c r="F12" s="1144">
        <v>21435.096988486333</v>
      </c>
      <c r="G12" s="621">
        <v>2651297.7699114033</v>
      </c>
      <c r="H12" s="1023">
        <v>1496226</v>
      </c>
      <c r="I12" s="1023">
        <v>1115784</v>
      </c>
      <c r="J12" s="1023">
        <v>39287.769911403157</v>
      </c>
      <c r="K12" s="1059">
        <v>215964.23008859684</v>
      </c>
      <c r="L12" s="640"/>
      <c r="M12" s="242"/>
      <c r="N12" s="644"/>
    </row>
    <row r="13" spans="1:14" ht="15.75" customHeight="1">
      <c r="A13" s="249">
        <v>1997</v>
      </c>
      <c r="B13" s="251">
        <v>423052.02450567589</v>
      </c>
      <c r="C13" s="50">
        <v>224856</v>
      </c>
      <c r="D13" s="50">
        <v>194308</v>
      </c>
      <c r="E13" s="50">
        <v>3888.0245056758649</v>
      </c>
      <c r="F13" s="1144">
        <v>23244.975494324135</v>
      </c>
      <c r="G13" s="621">
        <v>2657913.9914367474</v>
      </c>
      <c r="H13" s="1023">
        <v>1488345</v>
      </c>
      <c r="I13" s="1023">
        <v>1125709</v>
      </c>
      <c r="J13" s="1023">
        <v>43859.99143674731</v>
      </c>
      <c r="K13" s="1059">
        <v>223875.00856325269</v>
      </c>
      <c r="L13" s="640"/>
      <c r="M13" s="242"/>
      <c r="N13" s="644"/>
    </row>
    <row r="14" spans="1:14" ht="15.75" customHeight="1">
      <c r="A14" s="249">
        <v>1998</v>
      </c>
      <c r="B14" s="251">
        <v>431595.1676321266</v>
      </c>
      <c r="C14" s="50">
        <v>224943.13800000001</v>
      </c>
      <c r="D14" s="50">
        <v>202837.48728</v>
      </c>
      <c r="E14" s="50">
        <v>3814.5423521265402</v>
      </c>
      <c r="F14" s="1144">
        <v>25812.45764787346</v>
      </c>
      <c r="G14" s="621">
        <v>2704022.6610095976</v>
      </c>
      <c r="H14" s="1023">
        <v>1493501</v>
      </c>
      <c r="I14" s="1023">
        <v>1164853</v>
      </c>
      <c r="J14" s="1023">
        <v>45668.661009597708</v>
      </c>
      <c r="K14" s="1059">
        <v>231008.33899040229</v>
      </c>
      <c r="L14" s="640"/>
      <c r="M14" s="242"/>
      <c r="N14" s="644"/>
    </row>
    <row r="15" spans="1:14" s="51" customFormat="1" ht="15.75" customHeight="1">
      <c r="A15" s="249">
        <v>1999</v>
      </c>
      <c r="B15" s="251">
        <v>451081.49587024678</v>
      </c>
      <c r="C15" s="50">
        <v>224986.68100000001</v>
      </c>
      <c r="D15" s="50">
        <v>222181.25831999999</v>
      </c>
      <c r="E15" s="50">
        <v>3913.5565502467543</v>
      </c>
      <c r="F15" s="1144">
        <v>28121.443449753246</v>
      </c>
      <c r="G15" s="621">
        <v>2760404.2927008839</v>
      </c>
      <c r="H15" s="1023">
        <v>1480856</v>
      </c>
      <c r="I15" s="1023">
        <v>1236832</v>
      </c>
      <c r="J15" s="1023">
        <v>42716.292700884165</v>
      </c>
      <c r="K15" s="1059">
        <v>249849.70729911583</v>
      </c>
      <c r="L15" s="640"/>
      <c r="M15" s="242"/>
      <c r="N15" s="644"/>
    </row>
    <row r="16" spans="1:14" s="51" customFormat="1" ht="15.75" customHeight="1">
      <c r="A16" s="61" t="s">
        <v>128</v>
      </c>
      <c r="B16" s="621"/>
      <c r="C16" s="621"/>
      <c r="D16" s="621"/>
      <c r="E16" s="621"/>
      <c r="F16" s="621"/>
      <c r="G16" s="621"/>
      <c r="H16" s="621"/>
      <c r="I16" s="621"/>
      <c r="J16" s="1059"/>
      <c r="K16" s="367"/>
      <c r="L16" s="640"/>
      <c r="M16" s="637"/>
    </row>
    <row r="17" spans="1:15" s="51" customFormat="1" ht="15.75" customHeight="1">
      <c r="A17" s="67" t="s">
        <v>479</v>
      </c>
      <c r="B17" s="621"/>
      <c r="C17" s="621"/>
      <c r="D17" s="621"/>
      <c r="E17" s="621"/>
      <c r="F17" s="621"/>
      <c r="G17" s="621"/>
      <c r="H17" s="621"/>
      <c r="I17" s="621"/>
      <c r="J17" s="1059"/>
      <c r="K17" s="367"/>
      <c r="L17" s="640"/>
      <c r="M17" s="637"/>
    </row>
    <row r="18" spans="1:15" s="51" customFormat="1" ht="15.75" customHeight="1">
      <c r="A18" s="853" t="s">
        <v>679</v>
      </c>
      <c r="B18" s="1059"/>
      <c r="C18" s="1059"/>
      <c r="D18" s="1059"/>
      <c r="E18" s="1059"/>
      <c r="F18" s="1059"/>
      <c r="G18" s="1059"/>
      <c r="H18" s="1059"/>
      <c r="I18" s="1059"/>
      <c r="J18" s="1059"/>
      <c r="K18" s="367"/>
      <c r="L18" s="986"/>
      <c r="M18" s="637"/>
    </row>
    <row r="19" spans="1:15" s="51" customFormat="1" ht="15.75" customHeight="1">
      <c r="A19" s="67" t="s">
        <v>678</v>
      </c>
      <c r="B19" s="621"/>
      <c r="C19" s="621"/>
      <c r="D19" s="621"/>
      <c r="E19" s="621"/>
      <c r="F19" s="621"/>
      <c r="G19" s="621"/>
      <c r="H19" s="621"/>
      <c r="I19" s="621"/>
      <c r="J19" s="1059"/>
      <c r="K19" s="367"/>
      <c r="L19" s="640"/>
      <c r="M19" s="637"/>
    </row>
    <row r="20" spans="1:15" s="51" customFormat="1" ht="15.75" customHeight="1">
      <c r="A20" s="331" t="s">
        <v>596</v>
      </c>
      <c r="B20" s="269"/>
      <c r="C20" s="269"/>
      <c r="D20" s="269"/>
      <c r="E20" s="269"/>
      <c r="F20" s="269"/>
      <c r="G20" s="269"/>
      <c r="H20" s="269"/>
      <c r="I20" s="269"/>
      <c r="J20" s="817"/>
      <c r="K20" s="367"/>
      <c r="L20" s="640"/>
      <c r="M20" s="637"/>
    </row>
    <row r="21" spans="1:15" s="51" customFormat="1" ht="15.75" customHeight="1">
      <c r="A21" s="331"/>
      <c r="B21" s="269"/>
      <c r="C21" s="269"/>
      <c r="D21" s="269"/>
      <c r="E21" s="269"/>
      <c r="F21" s="817"/>
      <c r="G21" s="269"/>
      <c r="H21" s="269"/>
      <c r="I21" s="269"/>
      <c r="J21" s="817"/>
      <c r="K21" s="269"/>
      <c r="L21" s="367"/>
      <c r="M21" s="640"/>
      <c r="N21" s="637"/>
    </row>
    <row r="22" spans="1:15" s="51" customFormat="1" ht="15.75" customHeight="1">
      <c r="A22" s="202"/>
      <c r="B22" s="291"/>
      <c r="C22" s="260" t="s">
        <v>10</v>
      </c>
      <c r="D22" s="213"/>
      <c r="E22" s="213"/>
      <c r="F22" s="1282" t="s">
        <v>677</v>
      </c>
      <c r="G22" s="291"/>
      <c r="H22" s="260" t="s">
        <v>10</v>
      </c>
      <c r="I22" s="213"/>
      <c r="J22" s="213"/>
      <c r="K22" s="1282" t="s">
        <v>677</v>
      </c>
      <c r="M22" s="640"/>
      <c r="N22" s="637"/>
    </row>
    <row r="23" spans="1:15" s="51" customFormat="1" ht="47.25" customHeight="1">
      <c r="A23" s="201"/>
      <c r="B23" s="203"/>
      <c r="C23" s="638" t="s">
        <v>266</v>
      </c>
      <c r="D23" s="639" t="s">
        <v>232</v>
      </c>
      <c r="E23" s="638" t="s">
        <v>221</v>
      </c>
      <c r="F23" s="1283"/>
      <c r="G23" s="203"/>
      <c r="H23" s="638" t="s">
        <v>266</v>
      </c>
      <c r="I23" s="639" t="s">
        <v>232</v>
      </c>
      <c r="J23" s="638" t="s">
        <v>221</v>
      </c>
      <c r="K23" s="1283"/>
      <c r="M23" s="640"/>
      <c r="N23" s="637"/>
    </row>
    <row r="24" spans="1:15" s="51" customFormat="1" ht="15.75" customHeight="1">
      <c r="A24" s="200"/>
      <c r="B24" s="1236" t="s">
        <v>16</v>
      </c>
      <c r="C24" s="1237"/>
      <c r="D24" s="1237"/>
      <c r="E24" s="1237"/>
      <c r="F24" s="1284"/>
      <c r="G24" s="1236" t="s">
        <v>16</v>
      </c>
      <c r="H24" s="1237"/>
      <c r="I24" s="1237"/>
      <c r="J24" s="1237"/>
      <c r="K24" s="1237"/>
      <c r="L24" s="1133"/>
      <c r="M24" s="640"/>
      <c r="N24" s="637"/>
    </row>
    <row r="25" spans="1:15" ht="15.75" customHeight="1">
      <c r="A25" s="249">
        <v>2000</v>
      </c>
      <c r="B25" s="251">
        <v>441503.43029420456</v>
      </c>
      <c r="C25" s="50">
        <v>213012.356</v>
      </c>
      <c r="D25" s="50">
        <v>224427.46487999998</v>
      </c>
      <c r="E25" s="50">
        <v>4063.6094142045222</v>
      </c>
      <c r="F25" s="1145">
        <v>29605.390585795478</v>
      </c>
      <c r="G25" s="621">
        <v>2687359.0008645067</v>
      </c>
      <c r="H25" s="812">
        <v>1402817</v>
      </c>
      <c r="I25" s="812">
        <v>1242593</v>
      </c>
      <c r="J25" s="812">
        <v>41949.000864506641</v>
      </c>
      <c r="K25" s="1059">
        <v>265328.99913549336</v>
      </c>
      <c r="L25" s="28"/>
      <c r="M25" s="640"/>
      <c r="N25" s="242"/>
      <c r="O25" s="644"/>
    </row>
    <row r="26" spans="1:15" ht="15.75" customHeight="1">
      <c r="A26" s="249">
        <v>2001</v>
      </c>
      <c r="B26" s="251">
        <v>431840.52456781786</v>
      </c>
      <c r="C26" s="50">
        <v>205871.304</v>
      </c>
      <c r="D26" s="50">
        <v>221801.87856000001</v>
      </c>
      <c r="E26" s="50">
        <v>4167.3420078178679</v>
      </c>
      <c r="F26" s="1144">
        <v>28684.657992182132</v>
      </c>
      <c r="G26" s="621">
        <v>2611684.4121509856</v>
      </c>
      <c r="H26" s="812">
        <v>1349582</v>
      </c>
      <c r="I26" s="812">
        <v>1227562</v>
      </c>
      <c r="J26" s="812">
        <v>34540.412150985387</v>
      </c>
      <c r="K26" s="1059">
        <v>258514.58784901461</v>
      </c>
      <c r="L26" s="28"/>
      <c r="M26" s="640"/>
      <c r="N26" s="242"/>
      <c r="O26" s="644"/>
    </row>
    <row r="27" spans="1:15" ht="15.75" customHeight="1">
      <c r="A27" s="249">
        <v>2002</v>
      </c>
      <c r="B27" s="251">
        <v>425181.64360201237</v>
      </c>
      <c r="C27" s="50">
        <v>198817.33799999999</v>
      </c>
      <c r="D27" s="50">
        <v>222565.06296000001</v>
      </c>
      <c r="E27" s="50">
        <v>3799.2426420123629</v>
      </c>
      <c r="F27" s="1144">
        <v>29224.757357987637</v>
      </c>
      <c r="G27" s="621">
        <v>2578064.561555061</v>
      </c>
      <c r="H27" s="812">
        <v>1313091</v>
      </c>
      <c r="I27" s="812">
        <v>1230363</v>
      </c>
      <c r="J27" s="812">
        <v>34610.561555061053</v>
      </c>
      <c r="K27" s="1059">
        <v>257462.43844493895</v>
      </c>
      <c r="L27" s="28"/>
      <c r="M27" s="640"/>
      <c r="N27" s="242"/>
      <c r="O27" s="644"/>
    </row>
    <row r="28" spans="1:15" ht="15.75" customHeight="1">
      <c r="A28" s="249">
        <v>2003</v>
      </c>
      <c r="B28" s="251">
        <v>406735.68577863817</v>
      </c>
      <c r="C28" s="50">
        <v>185319.008</v>
      </c>
      <c r="D28" s="50">
        <v>217121.86712000001</v>
      </c>
      <c r="E28" s="50">
        <v>4294.8106586381837</v>
      </c>
      <c r="F28" s="1144">
        <v>30406.189341361816</v>
      </c>
      <c r="G28" s="621">
        <v>2489047.5996025391</v>
      </c>
      <c r="H28" s="812">
        <v>1251207</v>
      </c>
      <c r="I28" s="812">
        <v>1200846</v>
      </c>
      <c r="J28" s="812">
        <v>36994.599602539092</v>
      </c>
      <c r="K28" s="1059">
        <v>262020.40039746091</v>
      </c>
      <c r="L28" s="28"/>
      <c r="M28" s="640"/>
      <c r="N28" s="242"/>
      <c r="O28" s="644"/>
    </row>
    <row r="29" spans="1:15" ht="15.75" customHeight="1">
      <c r="A29" s="249">
        <v>2004</v>
      </c>
      <c r="B29" s="251">
        <v>408946.92637953843</v>
      </c>
      <c r="C29" s="50">
        <v>179746.94091899999</v>
      </c>
      <c r="D29" s="50">
        <v>224026.56336</v>
      </c>
      <c r="E29" s="50">
        <v>5173.4221005384388</v>
      </c>
      <c r="F29" s="1144">
        <v>42770.545899461562</v>
      </c>
      <c r="G29" s="621">
        <v>2475681.275152565</v>
      </c>
      <c r="H29" s="812">
        <v>1211243</v>
      </c>
      <c r="I29" s="812">
        <v>1231054</v>
      </c>
      <c r="J29" s="812">
        <v>33384.275152564747</v>
      </c>
      <c r="K29" s="1059">
        <v>270908.72484743525</v>
      </c>
      <c r="L29" s="28"/>
      <c r="M29" s="640"/>
      <c r="N29" s="242"/>
      <c r="O29" s="644"/>
    </row>
    <row r="30" spans="1:15" ht="15.75" customHeight="1">
      <c r="A30" s="249">
        <v>2005</v>
      </c>
      <c r="B30" s="251">
        <v>388252.64210778789</v>
      </c>
      <c r="C30" s="50">
        <v>166995.45591168001</v>
      </c>
      <c r="D30" s="50">
        <v>215441.54442841269</v>
      </c>
      <c r="E30" s="50">
        <v>5815.6417676951824</v>
      </c>
      <c r="F30" s="1144">
        <v>47390.916355546724</v>
      </c>
      <c r="G30" s="621">
        <v>2372244.7054606294</v>
      </c>
      <c r="H30" s="812">
        <v>1144315</v>
      </c>
      <c r="I30" s="812">
        <v>1195435</v>
      </c>
      <c r="J30" s="812">
        <v>32494.705460629659</v>
      </c>
      <c r="K30" s="1059">
        <v>313986.29453937034</v>
      </c>
      <c r="L30" s="28"/>
      <c r="M30" s="640"/>
      <c r="N30" s="242"/>
      <c r="O30" s="644"/>
    </row>
    <row r="31" spans="1:15" ht="15.75" customHeight="1">
      <c r="A31" s="249">
        <v>2006</v>
      </c>
      <c r="B31" s="251">
        <v>379192.06466721586</v>
      </c>
      <c r="C31" s="50">
        <v>157365.65081324003</v>
      </c>
      <c r="D31" s="50">
        <v>215696.8246234064</v>
      </c>
      <c r="E31" s="1023">
        <v>6129.5892305694215</v>
      </c>
      <c r="F31" s="1144">
        <v>52498.00562536496</v>
      </c>
      <c r="G31" s="621">
        <v>2301175.4379190393</v>
      </c>
      <c r="H31" s="812">
        <v>1072412</v>
      </c>
      <c r="I31" s="812">
        <v>1195526</v>
      </c>
      <c r="J31" s="812">
        <v>33237.437919039221</v>
      </c>
      <c r="K31" s="1059">
        <v>330656.56208096078</v>
      </c>
      <c r="L31" s="28"/>
      <c r="M31" s="640"/>
      <c r="N31" s="242"/>
      <c r="O31" s="644"/>
    </row>
    <row r="32" spans="1:15" ht="15.75" customHeight="1">
      <c r="A32" s="249">
        <v>2007</v>
      </c>
      <c r="B32" s="251">
        <v>372428.30418691871</v>
      </c>
      <c r="C32" s="50">
        <v>151468.96253373357</v>
      </c>
      <c r="D32" s="50">
        <v>214677.70712361389</v>
      </c>
      <c r="E32" s="50">
        <v>6281.6345295712163</v>
      </c>
      <c r="F32" s="1144">
        <v>54483.411717788782</v>
      </c>
      <c r="G32" s="621">
        <v>2260250.8711133348</v>
      </c>
      <c r="H32" s="812">
        <v>1039203</v>
      </c>
      <c r="I32" s="812">
        <v>1186959</v>
      </c>
      <c r="J32" s="812">
        <v>34088.871113334666</v>
      </c>
      <c r="K32" s="1059">
        <v>342893.12888666533</v>
      </c>
      <c r="L32" s="28"/>
      <c r="M32" s="640"/>
      <c r="N32" s="242"/>
      <c r="O32" s="644"/>
    </row>
    <row r="33" spans="1:15" ht="15.75" customHeight="1">
      <c r="A33" s="249">
        <v>2008</v>
      </c>
      <c r="B33" s="251">
        <v>371752.71560761693</v>
      </c>
      <c r="C33" s="50">
        <v>145345.35791700296</v>
      </c>
      <c r="D33" s="50">
        <v>220035.38973122922</v>
      </c>
      <c r="E33" s="50">
        <v>6371.9679593847541</v>
      </c>
      <c r="F33" s="1144">
        <v>55957.646360615239</v>
      </c>
      <c r="G33" s="621">
        <v>2237764.8541675382</v>
      </c>
      <c r="H33" s="812">
        <v>986900</v>
      </c>
      <c r="I33" s="812">
        <v>1215382</v>
      </c>
      <c r="J33" s="812">
        <v>35482.854167538288</v>
      </c>
      <c r="K33" s="1059">
        <v>346472.14583246171</v>
      </c>
      <c r="L33" s="28"/>
      <c r="M33" s="640"/>
      <c r="N33" s="242"/>
      <c r="O33" s="644"/>
    </row>
    <row r="34" spans="1:15" ht="15.75" customHeight="1">
      <c r="A34" s="249">
        <v>2009</v>
      </c>
      <c r="B34" s="251">
        <v>369667.84545815556</v>
      </c>
      <c r="C34" s="50">
        <v>141091.33207573739</v>
      </c>
      <c r="D34" s="50">
        <v>221849.92063379195</v>
      </c>
      <c r="E34" s="50">
        <v>6726.5927486261717</v>
      </c>
      <c r="F34" s="1144">
        <v>62574.257116711546</v>
      </c>
      <c r="G34" s="621">
        <v>2185832.3828678206</v>
      </c>
      <c r="H34" s="812">
        <v>920354</v>
      </c>
      <c r="I34" s="812">
        <v>1231099</v>
      </c>
      <c r="J34" s="812">
        <v>34379.382867820794</v>
      </c>
      <c r="K34" s="1059">
        <v>337251.61713217921</v>
      </c>
      <c r="L34" s="28"/>
      <c r="M34" s="640"/>
      <c r="N34" s="242"/>
      <c r="O34" s="644"/>
    </row>
    <row r="35" spans="1:15" ht="15.75" customHeight="1">
      <c r="A35" s="249">
        <v>2010</v>
      </c>
      <c r="B35" s="1163" t="s">
        <v>32</v>
      </c>
      <c r="C35" s="50">
        <v>135221.54639795385</v>
      </c>
      <c r="D35" s="1163" t="s">
        <v>32</v>
      </c>
      <c r="E35" s="50">
        <v>5997.6306695889143</v>
      </c>
      <c r="F35" s="1144">
        <v>54254.032406282022</v>
      </c>
      <c r="G35" s="621">
        <v>2190631.9812546042</v>
      </c>
      <c r="H35" s="812">
        <v>873459</v>
      </c>
      <c r="I35" s="812">
        <v>1284022</v>
      </c>
      <c r="J35" s="812">
        <v>33150.981254604179</v>
      </c>
      <c r="K35" s="1059">
        <v>331888.01874539582</v>
      </c>
      <c r="L35" s="28"/>
      <c r="M35" s="640"/>
      <c r="N35" s="998"/>
      <c r="O35" s="644"/>
    </row>
    <row r="36" spans="1:15" ht="15.75" customHeight="1">
      <c r="A36" s="249">
        <v>2011</v>
      </c>
      <c r="B36" s="251">
        <v>382006.24905215565</v>
      </c>
      <c r="C36" s="50">
        <v>136788.80671406095</v>
      </c>
      <c r="D36" s="50">
        <v>239055.30606214656</v>
      </c>
      <c r="E36" s="50">
        <v>6162.1362759481708</v>
      </c>
      <c r="F36" s="1144">
        <v>53968.956632839399</v>
      </c>
      <c r="G36" s="621">
        <v>2233771.9739529239</v>
      </c>
      <c r="H36" s="812">
        <v>880657</v>
      </c>
      <c r="I36" s="812">
        <v>1318725</v>
      </c>
      <c r="J36" s="812">
        <v>34389.973952924018</v>
      </c>
      <c r="K36" s="1059">
        <v>315949.02604707598</v>
      </c>
      <c r="L36" s="510"/>
      <c r="M36" s="640"/>
      <c r="N36" s="242"/>
      <c r="O36" s="644"/>
    </row>
    <row r="37" spans="1:15" ht="15.75" customHeight="1">
      <c r="A37" s="249">
        <v>2012</v>
      </c>
      <c r="B37" s="623">
        <v>375110.01944752113</v>
      </c>
      <c r="C37" s="642">
        <v>128514.31446283869</v>
      </c>
      <c r="D37" s="642">
        <v>241232.89976125816</v>
      </c>
      <c r="E37" s="642">
        <v>5362.8052234242859</v>
      </c>
      <c r="F37" s="1144">
        <v>52994.034489169477</v>
      </c>
      <c r="G37" s="642">
        <v>2180574.3102118419</v>
      </c>
      <c r="H37" s="812">
        <v>811482</v>
      </c>
      <c r="I37" s="812">
        <v>1339161</v>
      </c>
      <c r="J37" s="812">
        <v>29931.310211841715</v>
      </c>
      <c r="K37" s="1059">
        <v>341801.68978815828</v>
      </c>
      <c r="L37" s="510"/>
      <c r="M37" s="640"/>
      <c r="N37" s="644"/>
      <c r="O37" s="644"/>
    </row>
    <row r="38" spans="1:15" s="640" customFormat="1" ht="15.75" customHeight="1">
      <c r="A38" s="622">
        <v>2013</v>
      </c>
      <c r="B38" s="623">
        <v>383551.60717767291</v>
      </c>
      <c r="C38" s="642">
        <v>129120.99660909215</v>
      </c>
      <c r="D38" s="642">
        <v>249957.80959795869</v>
      </c>
      <c r="E38" s="642">
        <v>4472.8009706220619</v>
      </c>
      <c r="F38" s="1144">
        <v>50824.415736359078</v>
      </c>
      <c r="G38" s="642">
        <v>2235468.5600162982</v>
      </c>
      <c r="H38" s="812">
        <v>803861</v>
      </c>
      <c r="I38" s="812">
        <v>1403563</v>
      </c>
      <c r="J38" s="812">
        <v>28044.560016298201</v>
      </c>
      <c r="K38" s="1059">
        <v>348674.4399837018</v>
      </c>
      <c r="N38" s="644"/>
      <c r="O38" s="644"/>
    </row>
    <row r="39" spans="1:15" s="640" customFormat="1" ht="15.75" customHeight="1">
      <c r="A39" s="622">
        <v>2014</v>
      </c>
      <c r="B39" s="672">
        <v>391194.94061236049</v>
      </c>
      <c r="C39" s="667">
        <v>129429.26065577721</v>
      </c>
      <c r="D39" s="667">
        <v>257011.31895782848</v>
      </c>
      <c r="E39" s="667">
        <v>4754.3609987547752</v>
      </c>
      <c r="F39" s="1144">
        <v>49250.519251719648</v>
      </c>
      <c r="G39" s="667">
        <v>2256041.6591036851</v>
      </c>
      <c r="H39" s="812">
        <v>806568</v>
      </c>
      <c r="I39" s="812">
        <v>1419188</v>
      </c>
      <c r="J39" s="812">
        <v>30285.659103684884</v>
      </c>
      <c r="K39" s="1059">
        <v>334761.34089631512</v>
      </c>
      <c r="N39" s="644"/>
      <c r="O39" s="644"/>
    </row>
    <row r="40" spans="1:15" s="640" customFormat="1" ht="15.75" customHeight="1">
      <c r="A40" s="671">
        <v>2015</v>
      </c>
      <c r="B40" s="705">
        <v>394043.63403765787</v>
      </c>
      <c r="C40" s="699">
        <v>123581.60053541034</v>
      </c>
      <c r="D40" s="699">
        <v>264217.90791155706</v>
      </c>
      <c r="E40" s="699">
        <v>6244.125590690448</v>
      </c>
      <c r="F40" s="1144">
        <v>64487.094396498353</v>
      </c>
      <c r="G40" s="699">
        <v>2283851.807544732</v>
      </c>
      <c r="H40" s="812">
        <v>774889</v>
      </c>
      <c r="I40" s="812">
        <v>1477673</v>
      </c>
      <c r="J40" s="812">
        <v>31289.807544732059</v>
      </c>
      <c r="K40" s="1059">
        <v>334312.19245526794</v>
      </c>
      <c r="N40" s="644"/>
      <c r="O40" s="644"/>
    </row>
    <row r="41" spans="1:15" s="694" customFormat="1" ht="15.75" customHeight="1">
      <c r="A41" s="704">
        <v>2016</v>
      </c>
      <c r="B41" s="809">
        <v>401955.84929272014</v>
      </c>
      <c r="C41" s="805">
        <v>122565.90199300091</v>
      </c>
      <c r="D41" s="805">
        <v>273432.88786961086</v>
      </c>
      <c r="E41" s="805">
        <v>5957.0594301083474</v>
      </c>
      <c r="F41" s="1144">
        <v>69383.241426851673</v>
      </c>
      <c r="G41" s="805">
        <v>2331567.3516859468</v>
      </c>
      <c r="H41" s="805">
        <v>773790</v>
      </c>
      <c r="I41" s="805">
        <v>1525434</v>
      </c>
      <c r="J41" s="805">
        <v>32343.35168594704</v>
      </c>
      <c r="K41" s="1059">
        <v>361519.64831405296</v>
      </c>
      <c r="N41" s="702"/>
      <c r="O41" s="702"/>
    </row>
    <row r="42" spans="1:15" s="804" customFormat="1" ht="15.75" customHeight="1">
      <c r="A42" s="808">
        <v>2017</v>
      </c>
      <c r="B42" s="991">
        <v>407849.73040469835</v>
      </c>
      <c r="C42" s="987">
        <v>123130.65759831818</v>
      </c>
      <c r="D42" s="987">
        <v>279516.8901357064</v>
      </c>
      <c r="E42" s="987">
        <v>5202.1826706737629</v>
      </c>
      <c r="F42" s="1144">
        <v>70085.071729326228</v>
      </c>
      <c r="G42" s="1023">
        <v>2382406.4326472264</v>
      </c>
      <c r="H42" s="1023">
        <v>793133</v>
      </c>
      <c r="I42" s="1023">
        <v>1559171</v>
      </c>
      <c r="J42" s="1023">
        <v>30102.43264722632</v>
      </c>
      <c r="K42" s="1059">
        <v>398497.56735277368</v>
      </c>
      <c r="N42" s="806"/>
      <c r="O42" s="806"/>
    </row>
    <row r="43" spans="1:15" s="986" customFormat="1" ht="15.75" customHeight="1">
      <c r="A43" s="990">
        <v>2018</v>
      </c>
      <c r="B43" s="991">
        <v>395737.82558569463</v>
      </c>
      <c r="C43" s="1023">
        <v>124418.54354208212</v>
      </c>
      <c r="D43" s="1023">
        <v>266147.82079842471</v>
      </c>
      <c r="E43" s="1023">
        <v>5171.4612451877911</v>
      </c>
      <c r="F43" s="1144">
        <v>72256.146413696522</v>
      </c>
      <c r="G43" s="1023">
        <v>2430359.2029777896</v>
      </c>
      <c r="H43" s="1023">
        <v>899226</v>
      </c>
      <c r="I43" s="1023">
        <v>1501344</v>
      </c>
      <c r="J43" s="1023">
        <v>29789.202977789624</v>
      </c>
      <c r="K43" s="1059">
        <v>410369.79702221038</v>
      </c>
      <c r="N43" s="988"/>
      <c r="O43" s="988"/>
    </row>
    <row r="44" spans="1:15" ht="15.75" customHeight="1">
      <c r="A44" s="61" t="s">
        <v>128</v>
      </c>
      <c r="L44" s="986"/>
      <c r="M44" s="986"/>
    </row>
    <row r="45" spans="1:15" ht="15.75" customHeight="1">
      <c r="A45" s="67" t="s">
        <v>479</v>
      </c>
    </row>
    <row r="46" spans="1:15" ht="15.75" customHeight="1">
      <c r="A46" s="67" t="s">
        <v>622</v>
      </c>
    </row>
  </sheetData>
  <mergeCells count="8">
    <mergeCell ref="B24:F24"/>
    <mergeCell ref="G24:K24"/>
    <mergeCell ref="K22:K23"/>
    <mergeCell ref="F22:F23"/>
    <mergeCell ref="F3:F4"/>
    <mergeCell ref="K3:K4"/>
    <mergeCell ref="B5:F5"/>
    <mergeCell ref="G5:K5"/>
  </mergeCells>
  <conditionalFormatting sqref="A25:E30 B16:K19 A47:K1015 B44:K46 A37:B37 G25:G36 L44:GJ1015 O37:GK43 L25:L36 A38:A43 A32:E34 A31:D31 A24 A20:K20 M21:GK36 A21:L21 A22:J22 L43:M43 H42:J43 G41:J41 H25:J40 A23:E23 G23:J23 A1:GJ2 A3:E4 G3:J4 A5:B5 A6:E15 F25:F42 G10:K15 L3:GJ20 G6:J9 A35:A36 E35 C35">
    <cfRule type="cellIs" dxfId="129" priority="42" stopIfTrue="1" operator="equal">
      <formula>0</formula>
    </cfRule>
  </conditionalFormatting>
  <conditionalFormatting sqref="B36:E36">
    <cfRule type="cellIs" dxfId="128" priority="41" stopIfTrue="1" operator="equal">
      <formula>0</formula>
    </cfRule>
  </conditionalFormatting>
  <conditionalFormatting sqref="A16">
    <cfRule type="cellIs" dxfId="127" priority="38" stopIfTrue="1" operator="equal">
      <formula>0</formula>
    </cfRule>
  </conditionalFormatting>
  <conditionalFormatting sqref="A17:A18">
    <cfRule type="cellIs" dxfId="126" priority="36" stopIfTrue="1" operator="equal">
      <formula>0</formula>
    </cfRule>
  </conditionalFormatting>
  <conditionalFormatting sqref="A44">
    <cfRule type="cellIs" dxfId="125" priority="35" stopIfTrue="1" operator="equal">
      <formula>0</formula>
    </cfRule>
  </conditionalFormatting>
  <conditionalFormatting sqref="A46">
    <cfRule type="cellIs" dxfId="124" priority="34" stopIfTrue="1" operator="equal">
      <formula>0</formula>
    </cfRule>
  </conditionalFormatting>
  <conditionalFormatting sqref="A45">
    <cfRule type="cellIs" dxfId="123" priority="33" stopIfTrue="1" operator="equal">
      <formula>0</formula>
    </cfRule>
  </conditionalFormatting>
  <conditionalFormatting sqref="A19">
    <cfRule type="cellIs" dxfId="122" priority="32" stopIfTrue="1" operator="equal">
      <formula>0</formula>
    </cfRule>
  </conditionalFormatting>
  <conditionalFormatting sqref="B38 L38:N38 B42:E43 L39:M42">
    <cfRule type="cellIs" dxfId="121" priority="31" stopIfTrue="1" operator="equal">
      <formula>0</formula>
    </cfRule>
  </conditionalFormatting>
  <conditionalFormatting sqref="C37:E37">
    <cfRule type="cellIs" dxfId="120" priority="29" stopIfTrue="1" operator="equal">
      <formula>0</formula>
    </cfRule>
  </conditionalFormatting>
  <conditionalFormatting sqref="G37 L37:N37 N39:N43">
    <cfRule type="cellIs" dxfId="119" priority="30" stopIfTrue="1" operator="equal">
      <formula>0</formula>
    </cfRule>
  </conditionalFormatting>
  <conditionalFormatting sqref="C38:E38">
    <cfRule type="cellIs" dxfId="118" priority="28" stopIfTrue="1" operator="equal">
      <formula>0</formula>
    </cfRule>
  </conditionalFormatting>
  <conditionalFormatting sqref="G38">
    <cfRule type="cellIs" dxfId="117" priority="27" stopIfTrue="1" operator="equal">
      <formula>0</formula>
    </cfRule>
  </conditionalFormatting>
  <conditionalFormatting sqref="B39:B41">
    <cfRule type="cellIs" dxfId="116" priority="26" stopIfTrue="1" operator="equal">
      <formula>0</formula>
    </cfRule>
  </conditionalFormatting>
  <conditionalFormatting sqref="C39:E41">
    <cfRule type="cellIs" dxfId="115" priority="25" stopIfTrue="1" operator="equal">
      <formula>0</formula>
    </cfRule>
  </conditionalFormatting>
  <conditionalFormatting sqref="G39:G40 G42:G43">
    <cfRule type="cellIs" dxfId="114" priority="24" stopIfTrue="1" operator="equal">
      <formula>0</formula>
    </cfRule>
  </conditionalFormatting>
  <conditionalFormatting sqref="E31">
    <cfRule type="cellIs" dxfId="113" priority="21" stopIfTrue="1" operator="equal">
      <formula>0</formula>
    </cfRule>
  </conditionalFormatting>
  <conditionalFormatting sqref="K22">
    <cfRule type="cellIs" dxfId="112" priority="20" stopIfTrue="1" operator="equal">
      <formula>0</formula>
    </cfRule>
  </conditionalFormatting>
  <conditionalFormatting sqref="F3">
    <cfRule type="cellIs" dxfId="111" priority="19" stopIfTrue="1" operator="equal">
      <formula>0</formula>
    </cfRule>
  </conditionalFormatting>
  <conditionalFormatting sqref="K3">
    <cfRule type="cellIs" dxfId="110" priority="18" stopIfTrue="1" operator="equal">
      <formula>0</formula>
    </cfRule>
  </conditionalFormatting>
  <conditionalFormatting sqref="F10:F15">
    <cfRule type="cellIs" dxfId="109" priority="13" stopIfTrue="1" operator="equal">
      <formula>0</formula>
    </cfRule>
  </conditionalFormatting>
  <conditionalFormatting sqref="F43">
    <cfRule type="cellIs" dxfId="108" priority="16" stopIfTrue="1" operator="equal">
      <formula>0</formula>
    </cfRule>
  </conditionalFormatting>
  <conditionalFormatting sqref="K43">
    <cfRule type="cellIs" dxfId="107" priority="15" stopIfTrue="1" operator="equal">
      <formula>0</formula>
    </cfRule>
  </conditionalFormatting>
  <conditionalFormatting sqref="K25:K42">
    <cfRule type="cellIs" dxfId="106" priority="14" stopIfTrue="1" operator="equal">
      <formula>0</formula>
    </cfRule>
  </conditionalFormatting>
  <conditionalFormatting sqref="B24">
    <cfRule type="cellIs" dxfId="105" priority="11" stopIfTrue="1" operator="equal">
      <formula>0</formula>
    </cfRule>
  </conditionalFormatting>
  <conditionalFormatting sqref="K6">
    <cfRule type="cellIs" dxfId="104" priority="10" stopIfTrue="1" operator="equal">
      <formula>0</formula>
    </cfRule>
  </conditionalFormatting>
  <conditionalFormatting sqref="K7">
    <cfRule type="cellIs" dxfId="103" priority="9" stopIfTrue="1" operator="equal">
      <formula>0</formula>
    </cfRule>
  </conditionalFormatting>
  <conditionalFormatting sqref="K8">
    <cfRule type="cellIs" dxfId="102" priority="8" stopIfTrue="1" operator="equal">
      <formula>0</formula>
    </cfRule>
  </conditionalFormatting>
  <conditionalFormatting sqref="K9">
    <cfRule type="cellIs" dxfId="101" priority="7" stopIfTrue="1" operator="equal">
      <formula>0</formula>
    </cfRule>
  </conditionalFormatting>
  <conditionalFormatting sqref="F6">
    <cfRule type="cellIs" dxfId="100" priority="6" stopIfTrue="1" operator="equal">
      <formula>0</formula>
    </cfRule>
  </conditionalFormatting>
  <conditionalFormatting sqref="F7">
    <cfRule type="cellIs" dxfId="99" priority="5" stopIfTrue="1" operator="equal">
      <formula>0</formula>
    </cfRule>
  </conditionalFormatting>
  <conditionalFormatting sqref="F8">
    <cfRule type="cellIs" dxfId="98" priority="4" stopIfTrue="1" operator="equal">
      <formula>0</formula>
    </cfRule>
  </conditionalFormatting>
  <conditionalFormatting sqref="F9">
    <cfRule type="cellIs" dxfId="97" priority="3" stopIfTrue="1" operator="equal">
      <formula>0</formula>
    </cfRule>
  </conditionalFormatting>
  <conditionalFormatting sqref="D35">
    <cfRule type="cellIs" dxfId="96" priority="2" stopIfTrue="1" operator="equal">
      <formula>0</formula>
    </cfRule>
  </conditionalFormatting>
  <conditionalFormatting sqref="B35">
    <cfRule type="cellIs" dxfId="9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19" max="9"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J50"/>
  <sheetViews>
    <sheetView view="pageBreakPreview" zoomScaleNormal="70" zoomScaleSheetLayoutView="100" workbookViewId="0"/>
  </sheetViews>
  <sheetFormatPr baseColWidth="10" defaultColWidth="11.7109375" defaultRowHeight="15.75" customHeight="1"/>
  <cols>
    <col min="1" max="1" width="6.7109375" style="23" customWidth="1"/>
    <col min="2" max="2" width="10.7109375" style="23" customWidth="1"/>
    <col min="3" max="3" width="9" style="23" customWidth="1"/>
    <col min="4" max="4" width="10.28515625" style="23" customWidth="1"/>
    <col min="5" max="5" width="9.85546875" style="23" customWidth="1"/>
    <col min="6" max="6" width="9.7109375" style="23" customWidth="1"/>
    <col min="7" max="7" width="9.28515625" style="23" customWidth="1"/>
    <col min="8" max="8" width="10.7109375" style="23" customWidth="1"/>
    <col min="9" max="9" width="11.140625" style="23" customWidth="1"/>
    <col min="10" max="10" width="10.28515625" style="23" customWidth="1"/>
    <col min="11" max="11" width="10.7109375" style="23" customWidth="1"/>
    <col min="12" max="12" width="10.140625" style="23" customWidth="1"/>
    <col min="13" max="13" width="9.85546875" style="23" customWidth="1"/>
    <col min="14" max="14" width="6.7109375" style="23" customWidth="1"/>
    <col min="15" max="15" width="10.5703125" style="23" customWidth="1"/>
    <col min="16" max="16" width="9.7109375" style="23" customWidth="1"/>
    <col min="17" max="17" width="9.85546875" style="23" customWidth="1"/>
    <col min="18" max="18" width="11.140625" style="23" customWidth="1"/>
    <col min="19" max="19" width="9.85546875" style="23" customWidth="1"/>
    <col min="20" max="20" width="8.85546875" style="23" customWidth="1"/>
    <col min="21" max="21" width="10.140625" style="23" customWidth="1"/>
    <col min="22" max="22" width="11.28515625" style="23" customWidth="1"/>
    <col min="23" max="23" width="10.28515625" style="23" customWidth="1"/>
    <col min="24" max="24" width="9.5703125" style="23" customWidth="1"/>
    <col min="25" max="25" width="10" style="23" customWidth="1"/>
    <col min="26" max="26" width="10.85546875" style="23" customWidth="1"/>
    <col min="27" max="16384" width="11.7109375" style="23"/>
  </cols>
  <sheetData>
    <row r="1" spans="1:36" ht="15.75" customHeight="1">
      <c r="A1" s="331" t="s">
        <v>597</v>
      </c>
      <c r="B1" s="269"/>
      <c r="C1" s="269"/>
      <c r="D1" s="269"/>
      <c r="E1" s="269"/>
      <c r="F1" s="269"/>
      <c r="G1" s="269"/>
      <c r="H1" s="269"/>
      <c r="I1" s="269"/>
      <c r="J1" s="269"/>
      <c r="K1" s="269"/>
      <c r="L1" s="269"/>
      <c r="M1" s="269"/>
      <c r="N1" s="331" t="s">
        <v>597</v>
      </c>
      <c r="O1" s="269"/>
      <c r="P1" s="269"/>
      <c r="Q1" s="269"/>
      <c r="R1" s="269"/>
      <c r="S1" s="269"/>
      <c r="T1" s="269"/>
      <c r="U1" s="269"/>
      <c r="V1" s="269"/>
      <c r="W1" s="269"/>
      <c r="X1" s="269"/>
      <c r="Y1" s="269"/>
      <c r="Z1" s="269"/>
    </row>
    <row r="2" spans="1:36" ht="15.75" customHeight="1">
      <c r="A2" s="331"/>
      <c r="B2" s="269"/>
      <c r="C2" s="269"/>
      <c r="D2" s="269"/>
      <c r="E2" s="269"/>
      <c r="F2" s="269"/>
      <c r="G2" s="269"/>
      <c r="H2" s="269"/>
      <c r="I2" s="269"/>
      <c r="J2" s="269"/>
      <c r="K2" s="269"/>
      <c r="L2" s="269"/>
      <c r="M2" s="269"/>
      <c r="N2" s="331"/>
      <c r="O2" s="269"/>
      <c r="P2" s="269"/>
      <c r="Q2" s="269"/>
      <c r="R2" s="269"/>
      <c r="S2" s="269"/>
      <c r="T2" s="269"/>
      <c r="U2" s="269"/>
      <c r="V2" s="269"/>
      <c r="W2" s="269"/>
      <c r="X2" s="269"/>
      <c r="Y2" s="269"/>
      <c r="Z2" s="269"/>
    </row>
    <row r="3" spans="1:36" ht="15.75" customHeight="1">
      <c r="A3" s="285"/>
      <c r="B3" s="291"/>
      <c r="C3" s="260" t="s">
        <v>10</v>
      </c>
      <c r="D3" s="213"/>
      <c r="E3" s="213"/>
      <c r="F3" s="373"/>
      <c r="G3" s="374"/>
      <c r="H3" s="374"/>
      <c r="I3" s="374"/>
      <c r="J3" s="373"/>
      <c r="K3" s="374"/>
      <c r="L3" s="374"/>
      <c r="M3" s="374"/>
      <c r="N3" s="285"/>
      <c r="O3" s="370"/>
      <c r="P3" s="1236" t="s">
        <v>10</v>
      </c>
      <c r="Q3" s="1237"/>
      <c r="R3" s="1237"/>
      <c r="S3" s="1237"/>
      <c r="T3" s="1237"/>
      <c r="U3" s="1237"/>
      <c r="V3" s="1237"/>
      <c r="W3" s="1237"/>
      <c r="X3" s="1237"/>
      <c r="Y3" s="1237"/>
      <c r="Z3" s="1237"/>
    </row>
    <row r="4" spans="1:36" ht="15.75" customHeight="1">
      <c r="A4" s="286"/>
      <c r="B4" s="376"/>
      <c r="C4" s="270" t="s">
        <v>10</v>
      </c>
      <c r="D4" s="369"/>
      <c r="E4" s="369"/>
      <c r="F4" s="1282" t="s">
        <v>267</v>
      </c>
      <c r="G4" s="260" t="s">
        <v>10</v>
      </c>
      <c r="H4" s="371"/>
      <c r="I4" s="372"/>
      <c r="J4" s="1282" t="s">
        <v>268</v>
      </c>
      <c r="K4" s="260" t="s">
        <v>10</v>
      </c>
      <c r="L4" s="371"/>
      <c r="M4" s="371"/>
      <c r="N4" s="286"/>
      <c r="O4" s="375"/>
      <c r="P4" s="1236" t="s">
        <v>10</v>
      </c>
      <c r="Q4" s="1237"/>
      <c r="R4" s="1237"/>
      <c r="S4" s="1282" t="s">
        <v>693</v>
      </c>
      <c r="T4" s="1237" t="s">
        <v>10</v>
      </c>
      <c r="U4" s="1237"/>
      <c r="V4" s="1237"/>
      <c r="W4" s="1282" t="s">
        <v>692</v>
      </c>
      <c r="X4" s="1236" t="s">
        <v>10</v>
      </c>
      <c r="Y4" s="1237"/>
      <c r="Z4" s="1237"/>
    </row>
    <row r="5" spans="1:36" ht="63" customHeight="1">
      <c r="A5" s="286"/>
      <c r="B5" s="203"/>
      <c r="C5" s="625" t="s">
        <v>236</v>
      </c>
      <c r="D5" s="627" t="s">
        <v>80</v>
      </c>
      <c r="E5" s="625" t="s">
        <v>382</v>
      </c>
      <c r="F5" s="1283"/>
      <c r="G5" s="626" t="s">
        <v>236</v>
      </c>
      <c r="H5" s="627" t="s">
        <v>80</v>
      </c>
      <c r="I5" s="625" t="s">
        <v>688</v>
      </c>
      <c r="J5" s="1283"/>
      <c r="K5" s="626" t="s">
        <v>236</v>
      </c>
      <c r="L5" s="627" t="s">
        <v>80</v>
      </c>
      <c r="M5" s="625" t="s">
        <v>382</v>
      </c>
      <c r="N5" s="286"/>
      <c r="O5" s="271"/>
      <c r="P5" s="625" t="s">
        <v>236</v>
      </c>
      <c r="Q5" s="627" t="s">
        <v>80</v>
      </c>
      <c r="R5" s="625" t="s">
        <v>688</v>
      </c>
      <c r="S5" s="1283"/>
      <c r="T5" s="625" t="s">
        <v>236</v>
      </c>
      <c r="U5" s="627" t="s">
        <v>80</v>
      </c>
      <c r="V5" s="625" t="s">
        <v>382</v>
      </c>
      <c r="W5" s="1283"/>
      <c r="X5" s="625" t="s">
        <v>236</v>
      </c>
      <c r="Y5" s="627" t="s">
        <v>80</v>
      </c>
      <c r="Z5" s="625" t="s">
        <v>688</v>
      </c>
    </row>
    <row r="6" spans="1:36" ht="15.75" customHeight="1">
      <c r="A6" s="287"/>
      <c r="B6" s="260" t="s">
        <v>16</v>
      </c>
      <c r="C6" s="213"/>
      <c r="D6" s="369"/>
      <c r="E6" s="369"/>
      <c r="F6" s="369"/>
      <c r="G6" s="369"/>
      <c r="H6" s="369"/>
      <c r="I6" s="369"/>
      <c r="J6" s="369"/>
      <c r="K6" s="369"/>
      <c r="L6" s="369"/>
      <c r="M6" s="369"/>
      <c r="N6" s="287"/>
      <c r="O6" s="1236" t="s">
        <v>16</v>
      </c>
      <c r="P6" s="1237"/>
      <c r="Q6" s="1237"/>
      <c r="R6" s="1237"/>
      <c r="S6" s="1237"/>
      <c r="T6" s="1237"/>
      <c r="U6" s="1237"/>
      <c r="V6" s="1237"/>
      <c r="W6" s="1237"/>
      <c r="X6" s="1237"/>
      <c r="Y6" s="1237"/>
      <c r="Z6" s="1237"/>
    </row>
    <row r="7" spans="1:36" ht="15.75" customHeight="1">
      <c r="A7" s="619">
        <v>1970</v>
      </c>
      <c r="B7" s="250">
        <v>497884</v>
      </c>
      <c r="C7" s="621">
        <v>190747</v>
      </c>
      <c r="D7" s="621">
        <v>39801</v>
      </c>
      <c r="E7" s="621">
        <v>267336</v>
      </c>
      <c r="F7" s="621">
        <v>316526</v>
      </c>
      <c r="G7" s="621">
        <v>49190</v>
      </c>
      <c r="H7" s="272">
        <v>0</v>
      </c>
      <c r="I7" s="621">
        <v>267336</v>
      </c>
      <c r="J7" s="621">
        <v>181358</v>
      </c>
      <c r="K7" s="621">
        <v>141557</v>
      </c>
      <c r="L7" s="621">
        <v>39801</v>
      </c>
      <c r="M7" s="272">
        <v>0</v>
      </c>
      <c r="N7" s="619">
        <v>1970</v>
      </c>
      <c r="O7" s="623">
        <v>2944521</v>
      </c>
      <c r="P7" s="612" t="s">
        <v>53</v>
      </c>
      <c r="Q7" s="612" t="s">
        <v>53</v>
      </c>
      <c r="R7" s="612" t="s">
        <v>53</v>
      </c>
      <c r="S7" s="621">
        <v>1863518</v>
      </c>
      <c r="T7" s="612" t="s">
        <v>53</v>
      </c>
      <c r="U7" s="612" t="s">
        <v>53</v>
      </c>
      <c r="V7" s="612" t="s">
        <v>53</v>
      </c>
      <c r="W7" s="621">
        <v>1081003</v>
      </c>
      <c r="X7" s="612" t="s">
        <v>53</v>
      </c>
      <c r="Y7" s="612" t="s">
        <v>53</v>
      </c>
      <c r="Z7" s="612" t="s">
        <v>53</v>
      </c>
      <c r="AB7" s="242"/>
      <c r="AC7" s="242"/>
      <c r="AD7" s="242"/>
      <c r="AE7" s="242"/>
      <c r="AF7" s="242"/>
      <c r="AG7" s="242"/>
      <c r="AH7" s="242"/>
      <c r="AI7" s="242"/>
      <c r="AJ7" s="242"/>
    </row>
    <row r="8" spans="1:36" ht="15.75" customHeight="1">
      <c r="A8" s="619">
        <v>1975</v>
      </c>
      <c r="B8" s="623">
        <v>599231</v>
      </c>
      <c r="C8" s="621">
        <v>180712</v>
      </c>
      <c r="D8" s="621">
        <v>61834</v>
      </c>
      <c r="E8" s="621">
        <v>356685</v>
      </c>
      <c r="F8" s="621">
        <v>402897</v>
      </c>
      <c r="G8" s="621">
        <v>46212</v>
      </c>
      <c r="H8" s="272">
        <v>0</v>
      </c>
      <c r="I8" s="621">
        <v>356685</v>
      </c>
      <c r="J8" s="621">
        <v>196334</v>
      </c>
      <c r="K8" s="621">
        <v>134500</v>
      </c>
      <c r="L8" s="621">
        <v>61834</v>
      </c>
      <c r="M8" s="272">
        <v>0</v>
      </c>
      <c r="N8" s="619">
        <v>1975</v>
      </c>
      <c r="O8" s="623">
        <v>2944071</v>
      </c>
      <c r="P8" s="612" t="s">
        <v>53</v>
      </c>
      <c r="Q8" s="612" t="s">
        <v>53</v>
      </c>
      <c r="R8" s="612" t="s">
        <v>53</v>
      </c>
      <c r="S8" s="621">
        <v>1914849</v>
      </c>
      <c r="T8" s="612" t="s">
        <v>53</v>
      </c>
      <c r="U8" s="612" t="s">
        <v>53</v>
      </c>
      <c r="V8" s="612" t="s">
        <v>53</v>
      </c>
      <c r="W8" s="621">
        <v>1029222</v>
      </c>
      <c r="X8" s="612" t="s">
        <v>53</v>
      </c>
      <c r="Y8" s="612" t="s">
        <v>53</v>
      </c>
      <c r="Z8" s="612" t="s">
        <v>53</v>
      </c>
      <c r="AB8" s="242"/>
      <c r="AC8" s="242"/>
      <c r="AD8" s="242"/>
      <c r="AE8" s="242"/>
      <c r="AF8" s="242"/>
      <c r="AG8" s="242"/>
      <c r="AH8" s="242"/>
      <c r="AI8" s="242"/>
      <c r="AJ8" s="242"/>
    </row>
    <row r="9" spans="1:36" ht="15.75" customHeight="1">
      <c r="A9" s="619">
        <v>1980</v>
      </c>
      <c r="B9" s="623">
        <v>497527</v>
      </c>
      <c r="C9" s="621">
        <v>145629</v>
      </c>
      <c r="D9" s="621">
        <v>37804</v>
      </c>
      <c r="E9" s="621">
        <v>314094</v>
      </c>
      <c r="F9" s="621">
        <v>354452</v>
      </c>
      <c r="G9" s="621">
        <v>40399</v>
      </c>
      <c r="H9" s="272">
        <v>0</v>
      </c>
      <c r="I9" s="621">
        <v>314053</v>
      </c>
      <c r="J9" s="621">
        <v>143075</v>
      </c>
      <c r="K9" s="621">
        <v>105230</v>
      </c>
      <c r="L9" s="621">
        <v>37804</v>
      </c>
      <c r="M9" s="621">
        <v>41</v>
      </c>
      <c r="N9" s="619">
        <v>1980</v>
      </c>
      <c r="O9" s="623">
        <v>2604776</v>
      </c>
      <c r="P9" s="612" t="s">
        <v>53</v>
      </c>
      <c r="Q9" s="612" t="s">
        <v>53</v>
      </c>
      <c r="R9" s="612" t="s">
        <v>53</v>
      </c>
      <c r="S9" s="621">
        <v>1760727</v>
      </c>
      <c r="T9" s="612" t="s">
        <v>53</v>
      </c>
      <c r="U9" s="612" t="s">
        <v>53</v>
      </c>
      <c r="V9" s="612" t="s">
        <v>53</v>
      </c>
      <c r="W9" s="621">
        <v>844049</v>
      </c>
      <c r="X9" s="612" t="s">
        <v>53</v>
      </c>
      <c r="Y9" s="612" t="s">
        <v>53</v>
      </c>
      <c r="Z9" s="612" t="s">
        <v>53</v>
      </c>
      <c r="AB9" s="242"/>
      <c r="AC9" s="242"/>
      <c r="AD9" s="242"/>
      <c r="AE9" s="242"/>
      <c r="AF9" s="242"/>
      <c r="AG9" s="242"/>
      <c r="AH9" s="242"/>
      <c r="AI9" s="242"/>
      <c r="AJ9" s="242"/>
    </row>
    <row r="10" spans="1:36" ht="15.75" customHeight="1">
      <c r="A10" s="619">
        <v>1985</v>
      </c>
      <c r="B10" s="623">
        <v>354621</v>
      </c>
      <c r="C10" s="621">
        <v>69930</v>
      </c>
      <c r="D10" s="621">
        <v>6643</v>
      </c>
      <c r="E10" s="621">
        <v>278048</v>
      </c>
      <c r="F10" s="621">
        <v>297453</v>
      </c>
      <c r="G10" s="621">
        <v>28612</v>
      </c>
      <c r="H10" s="621">
        <v>312</v>
      </c>
      <c r="I10" s="621">
        <v>268529</v>
      </c>
      <c r="J10" s="621">
        <v>57168</v>
      </c>
      <c r="K10" s="621">
        <v>41318</v>
      </c>
      <c r="L10" s="621">
        <v>6331</v>
      </c>
      <c r="M10" s="621">
        <v>9519</v>
      </c>
      <c r="N10" s="619">
        <v>1985</v>
      </c>
      <c r="O10" s="623">
        <v>1902723</v>
      </c>
      <c r="P10" s="612" t="s">
        <v>53</v>
      </c>
      <c r="Q10" s="612" t="s">
        <v>53</v>
      </c>
      <c r="R10" s="612" t="s">
        <v>53</v>
      </c>
      <c r="S10" s="621">
        <v>1554206</v>
      </c>
      <c r="T10" s="612" t="s">
        <v>53</v>
      </c>
      <c r="U10" s="612" t="s">
        <v>53</v>
      </c>
      <c r="V10" s="612" t="s">
        <v>53</v>
      </c>
      <c r="W10" s="621">
        <v>348517</v>
      </c>
      <c r="X10" s="612" t="s">
        <v>53</v>
      </c>
      <c r="Y10" s="612" t="s">
        <v>53</v>
      </c>
      <c r="Z10" s="612" t="s">
        <v>53</v>
      </c>
      <c r="AB10" s="242"/>
      <c r="AC10" s="242"/>
      <c r="AD10" s="242"/>
      <c r="AE10" s="242"/>
      <c r="AF10" s="242"/>
      <c r="AG10" s="242"/>
      <c r="AH10" s="242"/>
      <c r="AI10" s="242"/>
      <c r="AJ10" s="242"/>
    </row>
    <row r="11" spans="1:36" ht="15.75" customHeight="1">
      <c r="A11" s="622">
        <v>1990</v>
      </c>
      <c r="B11" s="1053">
        <v>293041.15503393183</v>
      </c>
      <c r="C11" s="1053">
        <v>51572.155033931813</v>
      </c>
      <c r="D11" s="1053">
        <v>16744</v>
      </c>
      <c r="E11" s="1053">
        <v>224724</v>
      </c>
      <c r="F11" s="1053">
        <v>251851.48047592785</v>
      </c>
      <c r="G11" s="1053">
        <v>25810.48047592786</v>
      </c>
      <c r="H11" s="1053">
        <v>3163</v>
      </c>
      <c r="I11" s="1053">
        <v>222878</v>
      </c>
      <c r="J11" s="1053">
        <v>41189.674558003957</v>
      </c>
      <c r="K11" s="1053">
        <v>25761.674558003953</v>
      </c>
      <c r="L11" s="1053">
        <v>13581</v>
      </c>
      <c r="M11" s="1053">
        <v>1846</v>
      </c>
      <c r="N11" s="1002">
        <v>1990</v>
      </c>
      <c r="O11" s="1053">
        <v>1595858</v>
      </c>
      <c r="P11" s="612" t="s">
        <v>53</v>
      </c>
      <c r="Q11" s="612" t="s">
        <v>53</v>
      </c>
      <c r="R11" s="612" t="s">
        <v>53</v>
      </c>
      <c r="S11" s="621">
        <v>1293738</v>
      </c>
      <c r="T11" s="612">
        <v>124849</v>
      </c>
      <c r="U11" s="612">
        <v>33627</v>
      </c>
      <c r="V11" s="612">
        <v>1135261</v>
      </c>
      <c r="W11" s="1053">
        <v>302120</v>
      </c>
      <c r="X11" s="1054">
        <v>213070</v>
      </c>
      <c r="Y11" s="1054">
        <v>77943</v>
      </c>
      <c r="Z11" s="1054">
        <v>11106</v>
      </c>
      <c r="AB11" s="242"/>
      <c r="AC11" s="242"/>
      <c r="AD11" s="242"/>
      <c r="AE11" s="242"/>
      <c r="AF11" s="242"/>
      <c r="AG11" s="242"/>
      <c r="AH11" s="242"/>
      <c r="AI11" s="242"/>
      <c r="AJ11" s="242"/>
    </row>
    <row r="12" spans="1:36" ht="15.75" customHeight="1">
      <c r="A12" s="622">
        <v>1995</v>
      </c>
      <c r="B12" s="1053">
        <v>295252</v>
      </c>
      <c r="C12" s="1053">
        <v>45399</v>
      </c>
      <c r="D12" s="1053">
        <v>9957</v>
      </c>
      <c r="E12" s="1053">
        <v>239896</v>
      </c>
      <c r="F12" s="621">
        <v>268363</v>
      </c>
      <c r="G12" s="621">
        <v>24501</v>
      </c>
      <c r="H12" s="621">
        <v>4087</v>
      </c>
      <c r="I12" s="621">
        <v>239775</v>
      </c>
      <c r="J12" s="621">
        <v>26889</v>
      </c>
      <c r="K12" s="621">
        <v>20898</v>
      </c>
      <c r="L12" s="621">
        <v>5870</v>
      </c>
      <c r="M12" s="621">
        <v>121</v>
      </c>
      <c r="N12" s="622">
        <v>1995</v>
      </c>
      <c r="O12" s="805">
        <v>1702067</v>
      </c>
      <c r="P12" s="805">
        <v>315488</v>
      </c>
      <c r="Q12" s="805">
        <v>76597</v>
      </c>
      <c r="R12" s="805">
        <v>1309982</v>
      </c>
      <c r="S12" s="1053">
        <v>1476308</v>
      </c>
      <c r="T12" s="1053">
        <v>143606</v>
      </c>
      <c r="U12" s="1053">
        <v>33139</v>
      </c>
      <c r="V12" s="1053">
        <v>1299563</v>
      </c>
      <c r="W12" s="1053">
        <v>225759</v>
      </c>
      <c r="X12" s="1053">
        <v>171882</v>
      </c>
      <c r="Y12" s="1053">
        <v>43458</v>
      </c>
      <c r="Z12" s="1053">
        <v>10419</v>
      </c>
      <c r="AB12" s="242"/>
      <c r="AC12" s="242"/>
      <c r="AD12" s="242"/>
      <c r="AE12" s="242"/>
      <c r="AF12" s="242"/>
      <c r="AG12" s="242"/>
      <c r="AH12" s="242"/>
      <c r="AI12" s="242"/>
      <c r="AJ12" s="242"/>
    </row>
    <row r="13" spans="1:36" ht="15.75" customHeight="1">
      <c r="A13" s="622">
        <v>1996</v>
      </c>
      <c r="B13" s="1053">
        <v>322099</v>
      </c>
      <c r="C13" s="1053">
        <v>43583</v>
      </c>
      <c r="D13" s="1053">
        <v>8494</v>
      </c>
      <c r="E13" s="1053">
        <v>270022</v>
      </c>
      <c r="F13" s="621">
        <v>298704</v>
      </c>
      <c r="G13" s="621">
        <v>26571</v>
      </c>
      <c r="H13" s="621">
        <v>3513</v>
      </c>
      <c r="I13" s="621">
        <v>268620</v>
      </c>
      <c r="J13" s="621">
        <v>23395</v>
      </c>
      <c r="K13" s="621">
        <v>17012</v>
      </c>
      <c r="L13" s="621">
        <v>4981</v>
      </c>
      <c r="M13" s="621">
        <v>1402</v>
      </c>
      <c r="N13" s="622">
        <v>1996</v>
      </c>
      <c r="O13" s="805">
        <v>1832868</v>
      </c>
      <c r="P13" s="805">
        <v>297241</v>
      </c>
      <c r="Q13" s="805">
        <v>69772</v>
      </c>
      <c r="R13" s="805">
        <v>1465855</v>
      </c>
      <c r="S13" s="1053">
        <v>1628297</v>
      </c>
      <c r="T13" s="1053">
        <v>142350</v>
      </c>
      <c r="U13" s="1053">
        <v>33323</v>
      </c>
      <c r="V13" s="1053">
        <v>1452624</v>
      </c>
      <c r="W13" s="1053">
        <v>204571</v>
      </c>
      <c r="X13" s="1053">
        <v>154891</v>
      </c>
      <c r="Y13" s="1053">
        <v>36449</v>
      </c>
      <c r="Z13" s="1053">
        <v>13231</v>
      </c>
      <c r="AB13" s="242"/>
      <c r="AC13" s="242"/>
      <c r="AD13" s="242"/>
      <c r="AE13" s="242"/>
      <c r="AF13" s="242"/>
      <c r="AG13" s="242"/>
      <c r="AH13" s="242"/>
      <c r="AI13" s="242"/>
      <c r="AJ13" s="242"/>
    </row>
    <row r="14" spans="1:36" ht="15.75" customHeight="1">
      <c r="A14" s="622">
        <v>1997</v>
      </c>
      <c r="B14" s="1053">
        <v>302583</v>
      </c>
      <c r="C14" s="1053">
        <v>39106</v>
      </c>
      <c r="D14" s="1053">
        <v>7012</v>
      </c>
      <c r="E14" s="1053">
        <v>256465</v>
      </c>
      <c r="F14" s="621">
        <v>279584</v>
      </c>
      <c r="G14" s="621">
        <v>22033</v>
      </c>
      <c r="H14" s="621">
        <v>2264</v>
      </c>
      <c r="I14" s="621">
        <v>255287</v>
      </c>
      <c r="J14" s="621">
        <v>22999</v>
      </c>
      <c r="K14" s="621">
        <v>17073</v>
      </c>
      <c r="L14" s="621">
        <v>4748</v>
      </c>
      <c r="M14" s="621">
        <v>1178</v>
      </c>
      <c r="N14" s="622">
        <v>1997</v>
      </c>
      <c r="O14" s="805">
        <v>1717938</v>
      </c>
      <c r="P14" s="805">
        <v>279309</v>
      </c>
      <c r="Q14" s="805">
        <v>50689</v>
      </c>
      <c r="R14" s="805">
        <v>1387940</v>
      </c>
      <c r="S14" s="1053">
        <v>1529160</v>
      </c>
      <c r="T14" s="1053">
        <v>120827</v>
      </c>
      <c r="U14" s="1053">
        <v>28220</v>
      </c>
      <c r="V14" s="1053">
        <v>1380113</v>
      </c>
      <c r="W14" s="1053">
        <v>188778</v>
      </c>
      <c r="X14" s="1053">
        <v>158482</v>
      </c>
      <c r="Y14" s="1053">
        <v>22469</v>
      </c>
      <c r="Z14" s="1053">
        <v>7827</v>
      </c>
      <c r="AB14" s="242"/>
      <c r="AC14" s="242"/>
      <c r="AD14" s="242"/>
      <c r="AE14" s="242"/>
      <c r="AF14" s="242"/>
      <c r="AG14" s="242"/>
      <c r="AH14" s="242"/>
      <c r="AI14" s="242"/>
      <c r="AJ14" s="242"/>
    </row>
    <row r="15" spans="1:36" ht="15.75" customHeight="1">
      <c r="A15" s="622">
        <v>1998</v>
      </c>
      <c r="B15" s="1053">
        <v>314937.93006400001</v>
      </c>
      <c r="C15" s="1053">
        <v>40483.893208000001</v>
      </c>
      <c r="D15" s="1053">
        <v>8734.2095200000003</v>
      </c>
      <c r="E15" s="1053">
        <v>265719.33571999997</v>
      </c>
      <c r="F15" s="621">
        <v>287698.36189599999</v>
      </c>
      <c r="G15" s="621">
        <v>21808.972895999999</v>
      </c>
      <c r="H15" s="621">
        <v>1072.9880000000001</v>
      </c>
      <c r="I15" s="621">
        <v>264816.40099999995</v>
      </c>
      <c r="J15" s="621">
        <v>27239.568168000005</v>
      </c>
      <c r="K15" s="621">
        <v>18674.920312000002</v>
      </c>
      <c r="L15" s="621">
        <v>7661.2215200000001</v>
      </c>
      <c r="M15" s="621">
        <v>902.93472000000008</v>
      </c>
      <c r="N15" s="622">
        <v>1998</v>
      </c>
      <c r="O15" s="805">
        <v>1633392</v>
      </c>
      <c r="P15" s="805">
        <v>267252</v>
      </c>
      <c r="Q15" s="805">
        <v>43637</v>
      </c>
      <c r="R15" s="805">
        <v>1322503</v>
      </c>
      <c r="S15" s="1053">
        <v>1456480</v>
      </c>
      <c r="T15" s="1053">
        <v>113247</v>
      </c>
      <c r="U15" s="1053">
        <v>23970</v>
      </c>
      <c r="V15" s="1053">
        <v>1319263</v>
      </c>
      <c r="W15" s="1053">
        <v>176912</v>
      </c>
      <c r="X15" s="1053">
        <v>154005</v>
      </c>
      <c r="Y15" s="1053">
        <v>19667</v>
      </c>
      <c r="Z15" s="1053">
        <v>3240</v>
      </c>
      <c r="AB15" s="242"/>
      <c r="AC15" s="242"/>
      <c r="AD15" s="242"/>
      <c r="AE15" s="242"/>
      <c r="AF15" s="242"/>
      <c r="AG15" s="242"/>
      <c r="AH15" s="242"/>
      <c r="AI15" s="242"/>
      <c r="AJ15" s="242"/>
    </row>
    <row r="16" spans="1:36" ht="15.75" customHeight="1">
      <c r="A16" s="622">
        <v>1999</v>
      </c>
      <c r="B16" s="1053">
        <v>269182.92139211757</v>
      </c>
      <c r="C16" s="1053">
        <v>33252.622876826208</v>
      </c>
      <c r="D16" s="1053">
        <v>4725.2756232913489</v>
      </c>
      <c r="E16" s="1053">
        <v>231202.89499999996</v>
      </c>
      <c r="F16" s="621">
        <v>252498.05502299999</v>
      </c>
      <c r="G16" s="621">
        <v>20133.822023000004</v>
      </c>
      <c r="H16" s="621">
        <v>1734.2320000000002</v>
      </c>
      <c r="I16" s="621">
        <v>230630.00099999996</v>
      </c>
      <c r="J16" s="621">
        <v>16684.866369117557</v>
      </c>
      <c r="K16" s="621">
        <v>13118.800853826206</v>
      </c>
      <c r="L16" s="621">
        <v>2991.0436232913489</v>
      </c>
      <c r="M16" s="621">
        <v>572.89400000000001</v>
      </c>
      <c r="N16" s="622">
        <v>1999</v>
      </c>
      <c r="O16" s="1053">
        <v>1402920</v>
      </c>
      <c r="P16" s="1053">
        <v>239791</v>
      </c>
      <c r="Q16" s="1053">
        <v>32895</v>
      </c>
      <c r="R16" s="1053">
        <v>1130234</v>
      </c>
      <c r="S16" s="1053">
        <v>1248386</v>
      </c>
      <c r="T16" s="1053">
        <v>105461</v>
      </c>
      <c r="U16" s="1053">
        <v>21250</v>
      </c>
      <c r="V16" s="1053">
        <v>1121675</v>
      </c>
      <c r="W16" s="1053">
        <v>154534</v>
      </c>
      <c r="X16" s="1053">
        <v>134330</v>
      </c>
      <c r="Y16" s="1053">
        <v>11645</v>
      </c>
      <c r="Z16" s="1053">
        <v>8559</v>
      </c>
      <c r="AB16" s="242"/>
      <c r="AC16" s="242"/>
      <c r="AD16" s="242"/>
      <c r="AE16" s="242"/>
      <c r="AF16" s="242"/>
      <c r="AG16" s="242"/>
      <c r="AH16" s="242"/>
      <c r="AI16" s="242"/>
      <c r="AJ16" s="242"/>
    </row>
    <row r="17" spans="1:36" s="51" customFormat="1" ht="15.75" customHeight="1">
      <c r="A17" s="61" t="s">
        <v>128</v>
      </c>
      <c r="B17" s="621"/>
      <c r="C17" s="621"/>
      <c r="D17" s="621"/>
      <c r="E17" s="621"/>
      <c r="F17" s="621"/>
      <c r="G17" s="621"/>
      <c r="H17" s="621"/>
      <c r="I17" s="621"/>
      <c r="J17" s="621"/>
      <c r="K17" s="621"/>
      <c r="L17" s="621"/>
      <c r="M17" s="621"/>
      <c r="N17" s="61" t="s">
        <v>128</v>
      </c>
      <c r="O17" s="621"/>
      <c r="P17" s="621"/>
      <c r="Q17" s="621"/>
      <c r="R17" s="621"/>
      <c r="S17" s="621"/>
      <c r="T17" s="621"/>
      <c r="U17" s="621"/>
      <c r="V17" s="621"/>
      <c r="W17" s="621"/>
      <c r="X17" s="621"/>
      <c r="Y17" s="621"/>
      <c r="Z17" s="621"/>
      <c r="AB17" s="637"/>
      <c r="AC17" s="637"/>
      <c r="AD17" s="637"/>
      <c r="AE17" s="637"/>
      <c r="AF17" s="637"/>
      <c r="AG17" s="637"/>
      <c r="AH17" s="637"/>
      <c r="AI17" s="637"/>
      <c r="AJ17" s="637"/>
    </row>
    <row r="18" spans="1:36" s="51" customFormat="1" ht="15.75" customHeight="1">
      <c r="A18" s="67" t="s">
        <v>479</v>
      </c>
      <c r="B18" s="621"/>
      <c r="C18" s="621"/>
      <c r="D18" s="621"/>
      <c r="E18" s="621"/>
      <c r="F18" s="621"/>
      <c r="G18" s="621"/>
      <c r="H18" s="621"/>
      <c r="I18" s="621"/>
      <c r="J18" s="621"/>
      <c r="K18" s="621"/>
      <c r="L18" s="621"/>
      <c r="M18" s="621"/>
      <c r="N18" s="67" t="s">
        <v>479</v>
      </c>
      <c r="O18" s="621"/>
      <c r="P18" s="621"/>
      <c r="Q18" s="621"/>
      <c r="R18" s="621"/>
      <c r="S18" s="621"/>
      <c r="T18" s="621"/>
      <c r="U18" s="621"/>
      <c r="V18" s="621"/>
      <c r="W18" s="621"/>
      <c r="X18" s="621"/>
      <c r="Y18" s="621"/>
      <c r="Z18" s="621"/>
      <c r="AB18" s="637"/>
      <c r="AC18" s="637"/>
      <c r="AD18" s="637"/>
      <c r="AE18" s="637"/>
      <c r="AF18" s="637"/>
      <c r="AG18" s="637"/>
      <c r="AH18" s="637"/>
      <c r="AI18" s="637"/>
      <c r="AJ18" s="637"/>
    </row>
    <row r="19" spans="1:36" s="51" customFormat="1" ht="15.75" customHeight="1">
      <c r="A19" s="67"/>
      <c r="B19" s="621"/>
      <c r="C19" s="621"/>
      <c r="D19" s="621"/>
      <c r="E19" s="621"/>
      <c r="F19" s="621"/>
      <c r="G19" s="621"/>
      <c r="H19" s="621"/>
      <c r="I19" s="621"/>
      <c r="J19" s="621"/>
      <c r="K19" s="621"/>
      <c r="L19" s="621"/>
      <c r="M19" s="621"/>
      <c r="N19" s="67" t="s">
        <v>621</v>
      </c>
      <c r="O19" s="621"/>
      <c r="P19" s="621"/>
      <c r="Q19" s="621"/>
      <c r="R19" s="621"/>
      <c r="S19" s="621"/>
      <c r="T19" s="621"/>
      <c r="U19" s="621"/>
      <c r="V19" s="621"/>
      <c r="W19" s="621"/>
      <c r="X19" s="621"/>
      <c r="Y19" s="621"/>
      <c r="Z19" s="621"/>
      <c r="AB19" s="637"/>
      <c r="AC19" s="637"/>
      <c r="AD19" s="637"/>
      <c r="AE19" s="637"/>
      <c r="AF19" s="637"/>
      <c r="AG19" s="637"/>
      <c r="AH19" s="637"/>
      <c r="AI19" s="637"/>
      <c r="AJ19" s="637"/>
    </row>
    <row r="20" spans="1:36" ht="15.75" customHeight="1">
      <c r="A20" s="331" t="s">
        <v>597</v>
      </c>
      <c r="B20" s="269"/>
      <c r="C20" s="269"/>
      <c r="D20" s="269"/>
      <c r="E20" s="269"/>
      <c r="F20" s="269"/>
      <c r="G20" s="269"/>
      <c r="H20" s="269"/>
      <c r="I20" s="269"/>
      <c r="J20" s="269"/>
      <c r="K20" s="269"/>
      <c r="L20" s="269"/>
      <c r="M20" s="269"/>
      <c r="N20" s="331" t="s">
        <v>597</v>
      </c>
      <c r="O20" s="269"/>
      <c r="P20" s="269"/>
      <c r="Q20" s="269"/>
      <c r="R20" s="269"/>
      <c r="S20" s="269"/>
      <c r="T20" s="269"/>
      <c r="U20" s="269"/>
      <c r="V20" s="269"/>
      <c r="W20" s="269"/>
      <c r="X20" s="269"/>
      <c r="Y20" s="269"/>
      <c r="Z20" s="269"/>
    </row>
    <row r="21" spans="1:36" ht="15.75" customHeight="1">
      <c r="A21" s="331"/>
      <c r="B21" s="269"/>
      <c r="C21" s="269"/>
      <c r="D21" s="269"/>
      <c r="E21" s="269"/>
      <c r="F21" s="269"/>
      <c r="G21" s="269"/>
      <c r="H21" s="269"/>
      <c r="I21" s="269"/>
      <c r="J21" s="269"/>
      <c r="K21" s="269"/>
      <c r="L21" s="269"/>
      <c r="M21" s="269"/>
      <c r="N21" s="331"/>
      <c r="O21" s="269"/>
      <c r="P21" s="269"/>
      <c r="Q21" s="269"/>
      <c r="R21" s="269"/>
      <c r="S21" s="269"/>
      <c r="T21" s="269"/>
      <c r="U21" s="269"/>
      <c r="V21" s="269"/>
      <c r="W21" s="269"/>
      <c r="X21" s="269"/>
      <c r="Y21" s="269"/>
      <c r="Z21" s="269"/>
    </row>
    <row r="22" spans="1:36" ht="15.75" customHeight="1">
      <c r="A22" s="285"/>
      <c r="B22" s="291"/>
      <c r="C22" s="260" t="s">
        <v>10</v>
      </c>
      <c r="D22" s="213"/>
      <c r="E22" s="213"/>
      <c r="F22" s="373"/>
      <c r="G22" s="374"/>
      <c r="H22" s="374"/>
      <c r="I22" s="374"/>
      <c r="J22" s="373"/>
      <c r="K22" s="374"/>
      <c r="L22" s="374"/>
      <c r="M22" s="374"/>
      <c r="N22" s="285"/>
      <c r="O22" s="370"/>
      <c r="P22" s="1236" t="s">
        <v>10</v>
      </c>
      <c r="Q22" s="1237"/>
      <c r="R22" s="1237"/>
      <c r="S22" s="1237"/>
      <c r="T22" s="1237"/>
      <c r="U22" s="1237"/>
      <c r="V22" s="1237"/>
      <c r="W22" s="1237"/>
      <c r="X22" s="1237"/>
      <c r="Y22" s="1237"/>
      <c r="Z22" s="1237"/>
    </row>
    <row r="23" spans="1:36" ht="15.75" customHeight="1">
      <c r="A23" s="286"/>
      <c r="B23" s="376"/>
      <c r="C23" s="270" t="s">
        <v>10</v>
      </c>
      <c r="D23" s="369"/>
      <c r="E23" s="369"/>
      <c r="F23" s="1282" t="s">
        <v>267</v>
      </c>
      <c r="G23" s="260" t="s">
        <v>10</v>
      </c>
      <c r="H23" s="371"/>
      <c r="I23" s="372"/>
      <c r="J23" s="1282" t="s">
        <v>268</v>
      </c>
      <c r="K23" s="260" t="s">
        <v>10</v>
      </c>
      <c r="L23" s="371"/>
      <c r="M23" s="371"/>
      <c r="N23" s="286"/>
      <c r="O23" s="375"/>
      <c r="P23" s="1236" t="s">
        <v>10</v>
      </c>
      <c r="Q23" s="1237"/>
      <c r="R23" s="1237"/>
      <c r="S23" s="1282" t="s">
        <v>693</v>
      </c>
      <c r="T23" s="1237" t="s">
        <v>10</v>
      </c>
      <c r="U23" s="1237"/>
      <c r="V23" s="1237"/>
      <c r="W23" s="1282" t="s">
        <v>692</v>
      </c>
      <c r="X23" s="1236" t="s">
        <v>10</v>
      </c>
      <c r="Y23" s="1237"/>
      <c r="Z23" s="1237"/>
    </row>
    <row r="24" spans="1:36" ht="51">
      <c r="A24" s="286"/>
      <c r="B24" s="203"/>
      <c r="C24" s="628" t="s">
        <v>236</v>
      </c>
      <c r="D24" s="630" t="s">
        <v>80</v>
      </c>
      <c r="E24" s="628" t="s">
        <v>382</v>
      </c>
      <c r="F24" s="1283"/>
      <c r="G24" s="629" t="s">
        <v>236</v>
      </c>
      <c r="H24" s="630" t="s">
        <v>80</v>
      </c>
      <c r="I24" s="628" t="s">
        <v>688</v>
      </c>
      <c r="J24" s="1283"/>
      <c r="K24" s="629" t="s">
        <v>236</v>
      </c>
      <c r="L24" s="630" t="s">
        <v>80</v>
      </c>
      <c r="M24" s="628" t="s">
        <v>382</v>
      </c>
      <c r="N24" s="286"/>
      <c r="O24" s="271"/>
      <c r="P24" s="628" t="s">
        <v>236</v>
      </c>
      <c r="Q24" s="630" t="s">
        <v>80</v>
      </c>
      <c r="R24" s="628" t="s">
        <v>688</v>
      </c>
      <c r="S24" s="1283"/>
      <c r="T24" s="628" t="s">
        <v>236</v>
      </c>
      <c r="U24" s="630" t="s">
        <v>80</v>
      </c>
      <c r="V24" s="628" t="s">
        <v>688</v>
      </c>
      <c r="W24" s="1283"/>
      <c r="X24" s="628" t="s">
        <v>236</v>
      </c>
      <c r="Y24" s="630" t="s">
        <v>80</v>
      </c>
      <c r="Z24" s="628" t="s">
        <v>688</v>
      </c>
    </row>
    <row r="25" spans="1:36">
      <c r="A25" s="287"/>
      <c r="B25" s="260" t="s">
        <v>16</v>
      </c>
      <c r="C25" s="213"/>
      <c r="D25" s="369"/>
      <c r="E25" s="369"/>
      <c r="F25" s="369"/>
      <c r="G25" s="369"/>
      <c r="H25" s="369"/>
      <c r="I25" s="369"/>
      <c r="J25" s="369"/>
      <c r="K25" s="369"/>
      <c r="L25" s="369"/>
      <c r="M25" s="369"/>
      <c r="N25" s="287"/>
      <c r="O25" s="1236" t="s">
        <v>16</v>
      </c>
      <c r="P25" s="1237"/>
      <c r="Q25" s="1237"/>
      <c r="R25" s="1237"/>
      <c r="S25" s="1237"/>
      <c r="T25" s="1237"/>
      <c r="U25" s="1237"/>
      <c r="V25" s="1237"/>
      <c r="W25" s="1237"/>
      <c r="X25" s="1237"/>
      <c r="Y25" s="1237"/>
      <c r="Z25" s="1237"/>
    </row>
    <row r="26" spans="1:36" ht="15.75" customHeight="1">
      <c r="A26" s="622">
        <v>2000</v>
      </c>
      <c r="B26" s="1053">
        <v>253351.43108199997</v>
      </c>
      <c r="C26" s="621">
        <v>30940.635081999997</v>
      </c>
      <c r="D26" s="621">
        <v>3833.4279999999999</v>
      </c>
      <c r="E26" s="621">
        <v>218577.36799999999</v>
      </c>
      <c r="F26" s="621">
        <v>238672.02107999998</v>
      </c>
      <c r="G26" s="621">
        <v>18567.789079999999</v>
      </c>
      <c r="H26" s="621">
        <v>1567.6699999999998</v>
      </c>
      <c r="I26" s="621">
        <v>218536.56199999998</v>
      </c>
      <c r="J26" s="621">
        <v>14679.410002000004</v>
      </c>
      <c r="K26" s="621">
        <v>12372.846001999998</v>
      </c>
      <c r="L26" s="621">
        <v>2265.7579999999998</v>
      </c>
      <c r="M26" s="621">
        <v>40.805999999999997</v>
      </c>
      <c r="N26" s="622">
        <v>2000</v>
      </c>
      <c r="O26" s="805">
        <v>1303438</v>
      </c>
      <c r="P26" s="805">
        <v>209281</v>
      </c>
      <c r="Q26" s="805">
        <v>32666</v>
      </c>
      <c r="R26" s="805">
        <v>1061491</v>
      </c>
      <c r="S26" s="805">
        <v>1172663</v>
      </c>
      <c r="T26" s="805">
        <v>91815</v>
      </c>
      <c r="U26" s="805">
        <v>19567</v>
      </c>
      <c r="V26" s="805">
        <v>1061281</v>
      </c>
      <c r="W26" s="805">
        <v>130775</v>
      </c>
      <c r="X26" s="805">
        <v>117466</v>
      </c>
      <c r="Y26" s="805">
        <v>13099</v>
      </c>
      <c r="Z26" s="805">
        <v>210</v>
      </c>
      <c r="AB26" s="242"/>
      <c r="AC26" s="242"/>
      <c r="AD26" s="242"/>
      <c r="AE26" s="242"/>
      <c r="AF26" s="242"/>
      <c r="AG26" s="242"/>
      <c r="AH26" s="242"/>
      <c r="AI26" s="242"/>
      <c r="AJ26" s="242"/>
    </row>
    <row r="27" spans="1:36" ht="15.75" customHeight="1">
      <c r="A27" s="622">
        <v>2001</v>
      </c>
      <c r="B27" s="1053">
        <v>294320.32199999999</v>
      </c>
      <c r="C27" s="621">
        <v>31591.364000000001</v>
      </c>
      <c r="D27" s="621">
        <v>7444.3450000000012</v>
      </c>
      <c r="E27" s="621">
        <v>255284.61299999998</v>
      </c>
      <c r="F27" s="621">
        <v>274654.54397199996</v>
      </c>
      <c r="G27" s="621">
        <v>17094.872971999997</v>
      </c>
      <c r="H27" s="621">
        <v>2315.462</v>
      </c>
      <c r="I27" s="621">
        <v>255244.20899999997</v>
      </c>
      <c r="J27" s="621">
        <v>19665.778028000004</v>
      </c>
      <c r="K27" s="621">
        <v>14496.491028000004</v>
      </c>
      <c r="L27" s="621">
        <v>5128.8830000000007</v>
      </c>
      <c r="M27" s="621">
        <v>40.404000000000003</v>
      </c>
      <c r="N27" s="622">
        <v>2001</v>
      </c>
      <c r="O27" s="805">
        <v>1489819</v>
      </c>
      <c r="P27" s="805">
        <v>212291</v>
      </c>
      <c r="Q27" s="805">
        <v>39511</v>
      </c>
      <c r="R27" s="805">
        <v>1238017</v>
      </c>
      <c r="S27" s="805">
        <v>1347362</v>
      </c>
      <c r="T27" s="805">
        <v>87118</v>
      </c>
      <c r="U27" s="805">
        <v>22455</v>
      </c>
      <c r="V27" s="805">
        <v>1237789</v>
      </c>
      <c r="W27" s="805">
        <v>142457</v>
      </c>
      <c r="X27" s="805">
        <v>125173</v>
      </c>
      <c r="Y27" s="805">
        <v>17056</v>
      </c>
      <c r="Z27" s="805">
        <v>228</v>
      </c>
      <c r="AB27" s="242"/>
      <c r="AC27" s="242"/>
      <c r="AD27" s="242"/>
      <c r="AE27" s="242"/>
      <c r="AF27" s="242"/>
      <c r="AG27" s="242"/>
      <c r="AH27" s="242"/>
      <c r="AI27" s="242"/>
      <c r="AJ27" s="242"/>
    </row>
    <row r="28" spans="1:36" ht="15.75" customHeight="1">
      <c r="A28" s="622">
        <v>2002</v>
      </c>
      <c r="B28" s="1053">
        <v>251987.941533</v>
      </c>
      <c r="C28" s="621">
        <v>27020.582533000001</v>
      </c>
      <c r="D28" s="621">
        <v>2618.5219999999999</v>
      </c>
      <c r="E28" s="621">
        <v>222348.837</v>
      </c>
      <c r="F28" s="621">
        <v>239186.45857300001</v>
      </c>
      <c r="G28" s="621">
        <v>15576.777573000003</v>
      </c>
      <c r="H28" s="621">
        <v>1301.2869999999998</v>
      </c>
      <c r="I28" s="621">
        <v>222308.394</v>
      </c>
      <c r="J28" s="621">
        <v>12801.482960000001</v>
      </c>
      <c r="K28" s="621">
        <v>11443.804959999999</v>
      </c>
      <c r="L28" s="621">
        <v>1317.2349999999999</v>
      </c>
      <c r="M28" s="621">
        <v>40.442999999999998</v>
      </c>
      <c r="N28" s="622">
        <v>2002</v>
      </c>
      <c r="O28" s="805">
        <v>1327922</v>
      </c>
      <c r="P28" s="805">
        <v>203854</v>
      </c>
      <c r="Q28" s="805">
        <v>33798</v>
      </c>
      <c r="R28" s="805">
        <v>1090270</v>
      </c>
      <c r="S28" s="805">
        <v>1192011</v>
      </c>
      <c r="T28" s="805">
        <v>82709</v>
      </c>
      <c r="U28" s="805">
        <v>19243</v>
      </c>
      <c r="V28" s="805">
        <v>1090059</v>
      </c>
      <c r="W28" s="805">
        <v>135911</v>
      </c>
      <c r="X28" s="805">
        <v>121145</v>
      </c>
      <c r="Y28" s="805">
        <v>14555</v>
      </c>
      <c r="Z28" s="805">
        <v>211</v>
      </c>
      <c r="AA28" s="1056">
        <v>0</v>
      </c>
      <c r="AB28" s="242"/>
      <c r="AC28" s="242"/>
      <c r="AD28" s="242"/>
      <c r="AE28" s="242"/>
      <c r="AF28" s="242"/>
      <c r="AG28" s="242"/>
      <c r="AH28" s="242"/>
      <c r="AI28" s="242"/>
      <c r="AJ28" s="242"/>
    </row>
    <row r="29" spans="1:36" ht="15.75" customHeight="1">
      <c r="A29" s="622">
        <v>2003</v>
      </c>
      <c r="B29" s="1053">
        <v>255377.11538600002</v>
      </c>
      <c r="C29" s="621">
        <v>27430.722000000002</v>
      </c>
      <c r="D29" s="621">
        <v>10476.870385999999</v>
      </c>
      <c r="E29" s="621">
        <v>217469.52299999999</v>
      </c>
      <c r="F29" s="621">
        <v>233893.42875700002</v>
      </c>
      <c r="G29" s="621">
        <v>15594.136</v>
      </c>
      <c r="H29" s="621">
        <v>870.21275700000001</v>
      </c>
      <c r="I29" s="621">
        <v>217429.08</v>
      </c>
      <c r="J29" s="621">
        <v>21483.686629000003</v>
      </c>
      <c r="K29" s="621">
        <v>11836.586000000001</v>
      </c>
      <c r="L29" s="621">
        <v>9606.6576289999994</v>
      </c>
      <c r="M29" s="621">
        <v>40.442999999999998</v>
      </c>
      <c r="N29" s="622">
        <v>2003</v>
      </c>
      <c r="O29" s="805">
        <v>1297470</v>
      </c>
      <c r="P29" s="805">
        <v>191777</v>
      </c>
      <c r="Q29" s="805">
        <v>33490</v>
      </c>
      <c r="R29" s="805">
        <v>1072203</v>
      </c>
      <c r="S29" s="805">
        <v>1173304</v>
      </c>
      <c r="T29" s="805">
        <v>83167</v>
      </c>
      <c r="U29" s="805">
        <v>18156</v>
      </c>
      <c r="V29" s="805">
        <v>1071981</v>
      </c>
      <c r="W29" s="805">
        <v>124166</v>
      </c>
      <c r="X29" s="805">
        <v>108610</v>
      </c>
      <c r="Y29" s="805">
        <v>15334</v>
      </c>
      <c r="Z29" s="805">
        <v>222</v>
      </c>
      <c r="AB29" s="242"/>
      <c r="AC29" s="242"/>
      <c r="AD29" s="242"/>
      <c r="AE29" s="242"/>
      <c r="AF29" s="242"/>
      <c r="AG29" s="242"/>
      <c r="AH29" s="242"/>
      <c r="AI29" s="242"/>
      <c r="AJ29" s="242"/>
    </row>
    <row r="30" spans="1:36" ht="15.75" customHeight="1">
      <c r="A30" s="622">
        <v>2004</v>
      </c>
      <c r="B30" s="1053">
        <v>232339.47951499998</v>
      </c>
      <c r="C30" s="621">
        <v>22666.705244999997</v>
      </c>
      <c r="D30" s="621">
        <v>10179.671270000001</v>
      </c>
      <c r="E30" s="621">
        <v>199493.103</v>
      </c>
      <c r="F30" s="621">
        <v>214085.30651699999</v>
      </c>
      <c r="G30" s="621">
        <v>13324.831517000001</v>
      </c>
      <c r="H30" s="621">
        <v>1307.8150000000001</v>
      </c>
      <c r="I30" s="621">
        <v>199452.66</v>
      </c>
      <c r="J30" s="621">
        <v>18254.172998000002</v>
      </c>
      <c r="K30" s="621">
        <v>9341.8737279999987</v>
      </c>
      <c r="L30" s="621">
        <v>8871.8562700000002</v>
      </c>
      <c r="M30" s="621">
        <v>40.442999999999998</v>
      </c>
      <c r="N30" s="622">
        <v>2004</v>
      </c>
      <c r="O30" s="805">
        <v>1168521</v>
      </c>
      <c r="P30" s="805">
        <v>183709</v>
      </c>
      <c r="Q30" s="805">
        <v>30393</v>
      </c>
      <c r="R30" s="805">
        <v>954419</v>
      </c>
      <c r="S30" s="805">
        <v>1049668</v>
      </c>
      <c r="T30" s="805">
        <v>80107</v>
      </c>
      <c r="U30" s="805">
        <v>15353</v>
      </c>
      <c r="V30" s="805">
        <v>954208</v>
      </c>
      <c r="W30" s="805">
        <v>118853</v>
      </c>
      <c r="X30" s="805">
        <v>103602</v>
      </c>
      <c r="Y30" s="805">
        <v>15040</v>
      </c>
      <c r="Z30" s="805">
        <v>211</v>
      </c>
      <c r="AB30" s="242"/>
      <c r="AC30" s="242"/>
      <c r="AD30" s="242"/>
      <c r="AE30" s="242"/>
      <c r="AF30" s="242"/>
      <c r="AG30" s="242"/>
      <c r="AH30" s="242"/>
      <c r="AI30" s="242"/>
      <c r="AJ30" s="242"/>
    </row>
    <row r="31" spans="1:36" ht="15.75" customHeight="1">
      <c r="A31" s="622">
        <v>2005</v>
      </c>
      <c r="B31" s="1053">
        <v>233798.81683900004</v>
      </c>
      <c r="C31" s="621">
        <v>23710.663699999997</v>
      </c>
      <c r="D31" s="621">
        <v>11444.911320000003</v>
      </c>
      <c r="E31" s="621">
        <v>198643.24181899999</v>
      </c>
      <c r="F31" s="621">
        <v>213566.76990500002</v>
      </c>
      <c r="G31" s="621">
        <v>13910.333709999999</v>
      </c>
      <c r="H31" s="621">
        <v>1059.67832</v>
      </c>
      <c r="I31" s="621">
        <v>198596.75787499998</v>
      </c>
      <c r="J31" s="621">
        <v>20232.046934000002</v>
      </c>
      <c r="K31" s="621">
        <v>9800.3299900000002</v>
      </c>
      <c r="L31" s="621">
        <v>10385.233000000002</v>
      </c>
      <c r="M31" s="621">
        <v>46.483944000000001</v>
      </c>
      <c r="N31" s="622">
        <v>2005</v>
      </c>
      <c r="O31" s="805">
        <v>1149432</v>
      </c>
      <c r="P31" s="805">
        <v>167559</v>
      </c>
      <c r="Q31" s="805">
        <v>32879</v>
      </c>
      <c r="R31" s="805">
        <v>948994</v>
      </c>
      <c r="S31" s="805">
        <v>1045425</v>
      </c>
      <c r="T31" s="805">
        <v>79434</v>
      </c>
      <c r="U31" s="805">
        <v>17317</v>
      </c>
      <c r="V31" s="805">
        <v>948674</v>
      </c>
      <c r="W31" s="805">
        <v>104007</v>
      </c>
      <c r="X31" s="805">
        <v>88125</v>
      </c>
      <c r="Y31" s="805">
        <v>15562</v>
      </c>
      <c r="Z31" s="805">
        <v>320</v>
      </c>
      <c r="AB31" s="242"/>
      <c r="AC31" s="242"/>
      <c r="AD31" s="242"/>
      <c r="AE31" s="242"/>
      <c r="AF31" s="242"/>
      <c r="AG31" s="242"/>
      <c r="AH31" s="242"/>
      <c r="AI31" s="242"/>
      <c r="AJ31" s="242"/>
    </row>
    <row r="32" spans="1:36" ht="15.75" customHeight="1">
      <c r="A32" s="622">
        <v>2006</v>
      </c>
      <c r="B32" s="1053">
        <v>243967.68367899998</v>
      </c>
      <c r="C32" s="621">
        <v>24432.172900000001</v>
      </c>
      <c r="D32" s="621">
        <v>9151.7607799999987</v>
      </c>
      <c r="E32" s="621">
        <v>210383.74999899999</v>
      </c>
      <c r="F32" s="621">
        <v>226421.32355899998</v>
      </c>
      <c r="G32" s="621">
        <v>15200.44246</v>
      </c>
      <c r="H32" s="621">
        <v>861.41578000000004</v>
      </c>
      <c r="I32" s="621">
        <v>210359.46531899998</v>
      </c>
      <c r="J32" s="621">
        <v>17546.360119999998</v>
      </c>
      <c r="K32" s="621">
        <v>9231.7304400000012</v>
      </c>
      <c r="L32" s="621">
        <v>8290.3449999999993</v>
      </c>
      <c r="M32" s="621">
        <v>24.284680000000002</v>
      </c>
      <c r="N32" s="622">
        <v>2006</v>
      </c>
      <c r="O32" s="805">
        <v>1195891</v>
      </c>
      <c r="P32" s="805">
        <v>161039</v>
      </c>
      <c r="Q32" s="805">
        <v>30163</v>
      </c>
      <c r="R32" s="805">
        <v>1004687</v>
      </c>
      <c r="S32" s="805">
        <v>1094871</v>
      </c>
      <c r="T32" s="805">
        <v>74643</v>
      </c>
      <c r="U32" s="805">
        <v>15759</v>
      </c>
      <c r="V32" s="805">
        <v>1004467</v>
      </c>
      <c r="W32" s="805">
        <v>101020</v>
      </c>
      <c r="X32" s="805">
        <v>86396</v>
      </c>
      <c r="Y32" s="805">
        <v>14404</v>
      </c>
      <c r="Z32" s="805">
        <v>220</v>
      </c>
      <c r="AB32" s="242"/>
      <c r="AC32" s="242"/>
      <c r="AD32" s="242"/>
      <c r="AE32" s="242"/>
      <c r="AF32" s="242"/>
      <c r="AG32" s="242"/>
      <c r="AH32" s="242"/>
      <c r="AI32" s="242"/>
      <c r="AJ32" s="242"/>
    </row>
    <row r="33" spans="1:36" ht="15.75" customHeight="1">
      <c r="A33" s="622">
        <v>2007</v>
      </c>
      <c r="B33" s="1053">
        <v>155597.58069499998</v>
      </c>
      <c r="C33" s="621">
        <v>20834.963789999998</v>
      </c>
      <c r="D33" s="621">
        <v>12189.111770000001</v>
      </c>
      <c r="E33" s="621">
        <v>122573.505135</v>
      </c>
      <c r="F33" s="621">
        <v>134849.06253999998</v>
      </c>
      <c r="G33" s="621">
        <v>11776.86436</v>
      </c>
      <c r="H33" s="621">
        <v>701.84877000000006</v>
      </c>
      <c r="I33" s="621">
        <v>122370.34941</v>
      </c>
      <c r="J33" s="621">
        <v>20748.518154999998</v>
      </c>
      <c r="K33" s="621">
        <v>9058.0994299999984</v>
      </c>
      <c r="L33" s="621">
        <v>11487.263000000001</v>
      </c>
      <c r="M33" s="621">
        <v>203.15572500000002</v>
      </c>
      <c r="N33" s="622">
        <v>2007</v>
      </c>
      <c r="O33" s="805">
        <v>794314</v>
      </c>
      <c r="P33" s="805">
        <v>159227</v>
      </c>
      <c r="Q33" s="805">
        <v>29442</v>
      </c>
      <c r="R33" s="805">
        <v>605645</v>
      </c>
      <c r="S33" s="805">
        <v>691879</v>
      </c>
      <c r="T33" s="805">
        <v>73440</v>
      </c>
      <c r="U33" s="805">
        <v>12999</v>
      </c>
      <c r="V33" s="805">
        <v>605440</v>
      </c>
      <c r="W33" s="805">
        <v>102435</v>
      </c>
      <c r="X33" s="805">
        <v>85787</v>
      </c>
      <c r="Y33" s="805">
        <v>16443</v>
      </c>
      <c r="Z33" s="805">
        <v>205</v>
      </c>
      <c r="AB33" s="242"/>
      <c r="AC33" s="242"/>
      <c r="AD33" s="242"/>
      <c r="AE33" s="242"/>
      <c r="AF33" s="242"/>
      <c r="AG33" s="242"/>
      <c r="AH33" s="242"/>
      <c r="AI33" s="242"/>
      <c r="AJ33" s="242"/>
    </row>
    <row r="34" spans="1:36" ht="15.75" customHeight="1">
      <c r="A34" s="622">
        <v>2008</v>
      </c>
      <c r="B34" s="1053">
        <v>214102.45486000003</v>
      </c>
      <c r="C34" s="621">
        <v>21305.646990000001</v>
      </c>
      <c r="D34" s="621">
        <v>12115.606889999999</v>
      </c>
      <c r="E34" s="621">
        <v>180681.20097999999</v>
      </c>
      <c r="F34" s="621">
        <v>193866.61593000003</v>
      </c>
      <c r="G34" s="621">
        <v>12790.274820000002</v>
      </c>
      <c r="H34" s="621">
        <v>607.78089</v>
      </c>
      <c r="I34" s="621">
        <v>180468.56021999998</v>
      </c>
      <c r="J34" s="621">
        <v>20235.838929999998</v>
      </c>
      <c r="K34" s="621">
        <v>8515.3721700000006</v>
      </c>
      <c r="L34" s="621">
        <v>11507.825999999999</v>
      </c>
      <c r="M34" s="621">
        <v>212.64076</v>
      </c>
      <c r="N34" s="622">
        <v>2008</v>
      </c>
      <c r="O34" s="805">
        <v>1066991</v>
      </c>
      <c r="P34" s="805">
        <v>143166</v>
      </c>
      <c r="Q34" s="805">
        <v>29241</v>
      </c>
      <c r="R34" s="805">
        <v>894584</v>
      </c>
      <c r="S34" s="805">
        <v>978601</v>
      </c>
      <c r="T34" s="805">
        <v>71925</v>
      </c>
      <c r="U34" s="805">
        <v>12305</v>
      </c>
      <c r="V34" s="805">
        <v>894371</v>
      </c>
      <c r="W34" s="805">
        <v>88390</v>
      </c>
      <c r="X34" s="805">
        <v>71241</v>
      </c>
      <c r="Y34" s="805">
        <v>16936</v>
      </c>
      <c r="Z34" s="805">
        <v>213</v>
      </c>
      <c r="AB34" s="242"/>
      <c r="AC34" s="242"/>
      <c r="AD34" s="242"/>
      <c r="AE34" s="242"/>
      <c r="AF34" s="242"/>
      <c r="AG34" s="242"/>
      <c r="AH34" s="242"/>
      <c r="AI34" s="242"/>
      <c r="AJ34" s="242"/>
    </row>
    <row r="35" spans="1:36" ht="15.75" customHeight="1">
      <c r="A35" s="622">
        <v>2009</v>
      </c>
      <c r="B35" s="1053">
        <v>183551.52011399998</v>
      </c>
      <c r="C35" s="621">
        <v>14733.80618</v>
      </c>
      <c r="D35" s="621">
        <v>14834.723110000001</v>
      </c>
      <c r="E35" s="621">
        <v>153982.99082399995</v>
      </c>
      <c r="F35" s="621">
        <v>165115.70148599998</v>
      </c>
      <c r="G35" s="621">
        <v>10607.88328</v>
      </c>
      <c r="H35" s="621">
        <v>713.89811000000009</v>
      </c>
      <c r="I35" s="621">
        <v>153793.92009599996</v>
      </c>
      <c r="J35" s="621">
        <v>18435.818628000001</v>
      </c>
      <c r="K35" s="621">
        <v>4125.9229000000005</v>
      </c>
      <c r="L35" s="621">
        <v>14120.825000000001</v>
      </c>
      <c r="M35" s="621">
        <v>189.070728</v>
      </c>
      <c r="N35" s="622">
        <v>2009</v>
      </c>
      <c r="O35" s="805">
        <v>929804</v>
      </c>
      <c r="P35" s="805">
        <v>133269</v>
      </c>
      <c r="Q35" s="805">
        <v>32884</v>
      </c>
      <c r="R35" s="805">
        <v>763651</v>
      </c>
      <c r="S35" s="805">
        <v>853588</v>
      </c>
      <c r="T35" s="805">
        <v>77803</v>
      </c>
      <c r="U35" s="805">
        <v>12320</v>
      </c>
      <c r="V35" s="805">
        <v>763465</v>
      </c>
      <c r="W35" s="805">
        <v>76216</v>
      </c>
      <c r="X35" s="805">
        <v>55466</v>
      </c>
      <c r="Y35" s="805">
        <v>20564</v>
      </c>
      <c r="Z35" s="805">
        <v>186</v>
      </c>
      <c r="AB35" s="242"/>
      <c r="AC35" s="242"/>
      <c r="AD35" s="242"/>
      <c r="AE35" s="242"/>
      <c r="AF35" s="242"/>
      <c r="AG35" s="242"/>
      <c r="AH35" s="242"/>
      <c r="AI35" s="242"/>
      <c r="AJ35" s="242"/>
    </row>
    <row r="36" spans="1:36" ht="15.75" customHeight="1">
      <c r="A36" s="622">
        <v>2010</v>
      </c>
      <c r="B36" s="1053">
        <v>189461.88857527837</v>
      </c>
      <c r="C36" s="621">
        <v>18648.693444278364</v>
      </c>
      <c r="D36" s="621">
        <v>14578.2381</v>
      </c>
      <c r="E36" s="621">
        <v>156234.957031</v>
      </c>
      <c r="F36" s="621">
        <v>172623.90943527836</v>
      </c>
      <c r="G36" s="621">
        <v>16016.388454278365</v>
      </c>
      <c r="H36" s="621">
        <v>599.12919999999997</v>
      </c>
      <c r="I36" s="621">
        <v>156008.39178099998</v>
      </c>
      <c r="J36" s="621">
        <v>16837.979139999999</v>
      </c>
      <c r="K36" s="621">
        <v>2632.3049899999996</v>
      </c>
      <c r="L36" s="621">
        <v>13979.108900000001</v>
      </c>
      <c r="M36" s="621">
        <v>226.56524999999999</v>
      </c>
      <c r="N36" s="622">
        <v>2010</v>
      </c>
      <c r="O36" s="805">
        <v>927342</v>
      </c>
      <c r="P36" s="805">
        <v>120896</v>
      </c>
      <c r="Q36" s="805">
        <v>34844</v>
      </c>
      <c r="R36" s="805">
        <v>771602</v>
      </c>
      <c r="S36" s="805">
        <v>860924</v>
      </c>
      <c r="T36" s="805">
        <v>75213</v>
      </c>
      <c r="U36" s="805">
        <v>14334</v>
      </c>
      <c r="V36" s="805">
        <v>771377</v>
      </c>
      <c r="W36" s="805">
        <v>66418</v>
      </c>
      <c r="X36" s="805">
        <v>45683</v>
      </c>
      <c r="Y36" s="805">
        <v>20510</v>
      </c>
      <c r="Z36" s="805">
        <v>225</v>
      </c>
      <c r="AB36" s="242"/>
      <c r="AC36" s="242"/>
      <c r="AD36" s="242"/>
      <c r="AE36" s="242"/>
      <c r="AF36" s="242"/>
      <c r="AG36" s="242"/>
      <c r="AH36" s="242"/>
      <c r="AI36" s="242"/>
      <c r="AJ36" s="242"/>
    </row>
    <row r="37" spans="1:36" ht="15.75" customHeight="1">
      <c r="A37" s="622">
        <v>2011</v>
      </c>
      <c r="B37" s="621">
        <v>163188.48252096871</v>
      </c>
      <c r="C37" s="621">
        <v>11812.516041968722</v>
      </c>
      <c r="D37" s="621">
        <v>6860.2499799999996</v>
      </c>
      <c r="E37" s="621">
        <v>144515.716499</v>
      </c>
      <c r="F37" s="621">
        <v>154985.98696900188</v>
      </c>
      <c r="G37" s="621">
        <v>10126.357708001902</v>
      </c>
      <c r="H37" s="1163" t="s">
        <v>32</v>
      </c>
      <c r="I37" s="1163" t="s">
        <v>32</v>
      </c>
      <c r="J37" s="621">
        <v>8202.4955519668183</v>
      </c>
      <c r="K37" s="621">
        <v>1686.15833396682</v>
      </c>
      <c r="L37" s="1163" t="s">
        <v>32</v>
      </c>
      <c r="M37" s="1163" t="s">
        <v>32</v>
      </c>
      <c r="N37" s="622">
        <v>2011</v>
      </c>
      <c r="O37" s="805">
        <v>770934</v>
      </c>
      <c r="P37" s="805">
        <v>100946</v>
      </c>
      <c r="Q37" s="805">
        <v>22460</v>
      </c>
      <c r="R37" s="805">
        <v>647528</v>
      </c>
      <c r="S37" s="805">
        <v>714880</v>
      </c>
      <c r="T37" s="805">
        <v>56668</v>
      </c>
      <c r="U37" s="805">
        <v>10845</v>
      </c>
      <c r="V37" s="805">
        <v>647367</v>
      </c>
      <c r="W37" s="805">
        <v>56054</v>
      </c>
      <c r="X37" s="805">
        <v>44278</v>
      </c>
      <c r="Y37" s="805">
        <v>11615</v>
      </c>
      <c r="Z37" s="805">
        <v>161</v>
      </c>
      <c r="AB37" s="242"/>
      <c r="AC37" s="242"/>
      <c r="AD37" s="242"/>
      <c r="AE37" s="242"/>
      <c r="AF37" s="242"/>
      <c r="AG37" s="242"/>
      <c r="AH37" s="242"/>
      <c r="AI37" s="242"/>
      <c r="AJ37" s="242"/>
    </row>
    <row r="38" spans="1:36" ht="15.75" customHeight="1">
      <c r="A38" s="622">
        <v>2012</v>
      </c>
      <c r="B38" s="621">
        <v>167786.09814346099</v>
      </c>
      <c r="C38" s="621">
        <v>10380.018913727719</v>
      </c>
      <c r="D38" s="621">
        <v>12694.770989999999</v>
      </c>
      <c r="E38" s="621">
        <v>144711.30823973325</v>
      </c>
      <c r="F38" s="642">
        <v>154402.51651346099</v>
      </c>
      <c r="G38" s="642">
        <v>9030.358213727719</v>
      </c>
      <c r="H38" s="1163" t="s">
        <v>32</v>
      </c>
      <c r="I38" s="1163" t="s">
        <v>32</v>
      </c>
      <c r="J38" s="642">
        <v>13383.581630000001</v>
      </c>
      <c r="K38" s="642">
        <v>1349.6607000000001</v>
      </c>
      <c r="L38" s="1163" t="s">
        <v>32</v>
      </c>
      <c r="M38" s="1163" t="s">
        <v>32</v>
      </c>
      <c r="N38" s="622">
        <v>2012</v>
      </c>
      <c r="O38" s="805">
        <v>809874</v>
      </c>
      <c r="P38" s="805">
        <v>79422</v>
      </c>
      <c r="Q38" s="805">
        <v>28254</v>
      </c>
      <c r="R38" s="805">
        <v>702198</v>
      </c>
      <c r="S38" s="805">
        <v>763722</v>
      </c>
      <c r="T38" s="805">
        <v>50547</v>
      </c>
      <c r="U38" s="805">
        <v>11133</v>
      </c>
      <c r="V38" s="805">
        <v>702042</v>
      </c>
      <c r="W38" s="805">
        <v>46152</v>
      </c>
      <c r="X38" s="805">
        <v>28875</v>
      </c>
      <c r="Y38" s="805">
        <v>17121</v>
      </c>
      <c r="Z38" s="805">
        <v>156</v>
      </c>
      <c r="AB38" s="242"/>
      <c r="AC38" s="242"/>
      <c r="AD38" s="242"/>
      <c r="AE38" s="242"/>
      <c r="AF38" s="242"/>
      <c r="AG38" s="242"/>
      <c r="AH38" s="242"/>
      <c r="AI38" s="242"/>
      <c r="AJ38" s="242"/>
    </row>
    <row r="39" spans="1:36" s="640" customFormat="1" ht="15.75" customHeight="1">
      <c r="A39" s="622">
        <v>2013</v>
      </c>
      <c r="B39" s="642">
        <v>178838.073286272</v>
      </c>
      <c r="C39" s="642">
        <v>8846.9088998184616</v>
      </c>
      <c r="D39" s="642">
        <v>11480.609920000001</v>
      </c>
      <c r="E39" s="642">
        <v>158510.55446645358</v>
      </c>
      <c r="F39" s="642">
        <v>167005.77727627201</v>
      </c>
      <c r="G39" s="642">
        <v>7920.5297898184617</v>
      </c>
      <c r="H39" s="1163" t="s">
        <v>32</v>
      </c>
      <c r="I39" s="1163" t="s">
        <v>32</v>
      </c>
      <c r="J39" s="642">
        <v>11832.29601</v>
      </c>
      <c r="K39" s="642">
        <v>926.37911000000008</v>
      </c>
      <c r="L39" s="1163" t="s">
        <v>32</v>
      </c>
      <c r="M39" s="1163" t="s">
        <v>32</v>
      </c>
      <c r="N39" s="622">
        <v>2013</v>
      </c>
      <c r="O39" s="805">
        <v>864917</v>
      </c>
      <c r="P39" s="805">
        <v>75383</v>
      </c>
      <c r="Q39" s="805">
        <v>27269</v>
      </c>
      <c r="R39" s="805">
        <v>762265</v>
      </c>
      <c r="S39" s="805">
        <v>820043</v>
      </c>
      <c r="T39" s="805">
        <v>45983</v>
      </c>
      <c r="U39" s="805">
        <v>11876</v>
      </c>
      <c r="V39" s="805">
        <v>762184</v>
      </c>
      <c r="W39" s="805">
        <v>44874</v>
      </c>
      <c r="X39" s="805">
        <v>29400</v>
      </c>
      <c r="Y39" s="805">
        <v>15393</v>
      </c>
      <c r="Z39" s="805">
        <v>81</v>
      </c>
      <c r="AB39" s="644"/>
      <c r="AC39" s="644"/>
      <c r="AD39" s="644"/>
      <c r="AE39" s="644"/>
      <c r="AF39" s="644"/>
      <c r="AG39" s="644"/>
      <c r="AH39" s="644"/>
      <c r="AI39" s="644"/>
      <c r="AJ39" s="644"/>
    </row>
    <row r="40" spans="1:36" s="640" customFormat="1" ht="15.75" customHeight="1">
      <c r="A40" s="622">
        <v>2014</v>
      </c>
      <c r="B40" s="805">
        <v>150055.68992713242</v>
      </c>
      <c r="C40" s="805">
        <v>7507.8878000000004</v>
      </c>
      <c r="D40" s="805">
        <v>4531.69679</v>
      </c>
      <c r="E40" s="805">
        <v>138016.10533713244</v>
      </c>
      <c r="F40" s="805">
        <v>144805.65286713242</v>
      </c>
      <c r="G40" s="805">
        <v>6313.3747199999998</v>
      </c>
      <c r="H40" s="1163" t="s">
        <v>32</v>
      </c>
      <c r="I40" s="1163" t="s">
        <v>32</v>
      </c>
      <c r="J40" s="805">
        <v>5250.0370599999997</v>
      </c>
      <c r="K40" s="805">
        <v>1194.5130800000002</v>
      </c>
      <c r="L40" s="1163" t="s">
        <v>32</v>
      </c>
      <c r="M40" s="1163" t="s">
        <v>32</v>
      </c>
      <c r="N40" s="622">
        <v>2014</v>
      </c>
      <c r="O40" s="805">
        <v>734277</v>
      </c>
      <c r="P40" s="805">
        <v>68957</v>
      </c>
      <c r="Q40" s="805">
        <v>18173</v>
      </c>
      <c r="R40" s="805">
        <v>647147</v>
      </c>
      <c r="S40" s="805">
        <v>693170</v>
      </c>
      <c r="T40" s="805">
        <v>35624</v>
      </c>
      <c r="U40" s="805">
        <v>10399</v>
      </c>
      <c r="V40" s="805">
        <v>647147</v>
      </c>
      <c r="W40" s="805">
        <v>41107</v>
      </c>
      <c r="X40" s="805">
        <v>33333</v>
      </c>
      <c r="Y40" s="805">
        <v>7774</v>
      </c>
      <c r="Z40" s="805">
        <v>0</v>
      </c>
      <c r="AB40" s="806"/>
      <c r="AC40" s="806"/>
      <c r="AD40" s="806"/>
      <c r="AE40" s="806"/>
      <c r="AF40" s="806"/>
      <c r="AG40" s="806"/>
      <c r="AH40" s="806"/>
      <c r="AI40" s="806"/>
      <c r="AJ40" s="644"/>
    </row>
    <row r="41" spans="1:36" s="640" customFormat="1" ht="15.75" customHeight="1">
      <c r="A41" s="671">
        <v>2015</v>
      </c>
      <c r="B41" s="699">
        <v>143868.13573394518</v>
      </c>
      <c r="C41" s="699">
        <v>7703.8771300000008</v>
      </c>
      <c r="D41" s="699">
        <v>5101.5544399999999</v>
      </c>
      <c r="E41" s="699">
        <v>131062.70416394516</v>
      </c>
      <c r="F41" s="1053">
        <v>138108.00276394517</v>
      </c>
      <c r="G41" s="1163" t="s">
        <v>32</v>
      </c>
      <c r="H41" s="1163" t="s">
        <v>32</v>
      </c>
      <c r="I41" s="1053">
        <v>131062.70416394516</v>
      </c>
      <c r="J41" s="1053">
        <v>5760.1329699999987</v>
      </c>
      <c r="K41" s="1163" t="s">
        <v>32</v>
      </c>
      <c r="L41" s="1163" t="s">
        <v>32</v>
      </c>
      <c r="M41" s="1053">
        <v>0</v>
      </c>
      <c r="N41" s="671">
        <v>2015</v>
      </c>
      <c r="O41" s="805">
        <v>697108</v>
      </c>
      <c r="P41" s="805">
        <v>53421</v>
      </c>
      <c r="Q41" s="805">
        <v>14806</v>
      </c>
      <c r="R41" s="805">
        <v>628881</v>
      </c>
      <c r="S41" s="805">
        <v>672323</v>
      </c>
      <c r="T41" s="805">
        <v>32915</v>
      </c>
      <c r="U41" s="805">
        <v>10527</v>
      </c>
      <c r="V41" s="805">
        <v>628881</v>
      </c>
      <c r="W41" s="805">
        <v>24785</v>
      </c>
      <c r="X41" s="805">
        <v>20506</v>
      </c>
      <c r="Y41" s="805">
        <v>4279</v>
      </c>
      <c r="Z41" s="805">
        <v>0</v>
      </c>
      <c r="AB41" s="806"/>
      <c r="AC41" s="806"/>
      <c r="AD41" s="806"/>
      <c r="AE41" s="806"/>
      <c r="AF41" s="806"/>
      <c r="AG41" s="806"/>
      <c r="AH41" s="806"/>
      <c r="AI41" s="806"/>
      <c r="AJ41" s="644"/>
    </row>
    <row r="42" spans="1:36" s="694" customFormat="1" ht="15.75" customHeight="1">
      <c r="A42" s="704">
        <v>2016</v>
      </c>
      <c r="B42" s="805">
        <v>137165.14845641193</v>
      </c>
      <c r="C42" s="805">
        <v>8105.6176500000001</v>
      </c>
      <c r="D42" s="805">
        <v>1710.2828100000002</v>
      </c>
      <c r="E42" s="805">
        <v>127349.24799641193</v>
      </c>
      <c r="F42" s="1053">
        <v>135035.96614641193</v>
      </c>
      <c r="G42" s="1163" t="s">
        <v>32</v>
      </c>
      <c r="H42" s="1163" t="s">
        <v>32</v>
      </c>
      <c r="I42" s="1053">
        <v>127349.24799641193</v>
      </c>
      <c r="J42" s="1053">
        <v>2129.1823100000001</v>
      </c>
      <c r="K42" s="1163" t="s">
        <v>32</v>
      </c>
      <c r="L42" s="1163" t="s">
        <v>32</v>
      </c>
      <c r="M42" s="1053">
        <v>0</v>
      </c>
      <c r="N42" s="704">
        <v>2016</v>
      </c>
      <c r="O42" s="805">
        <v>675717</v>
      </c>
      <c r="P42" s="805">
        <v>49704</v>
      </c>
      <c r="Q42" s="805">
        <v>15671</v>
      </c>
      <c r="R42" s="805">
        <v>610341</v>
      </c>
      <c r="S42" s="805">
        <v>652644</v>
      </c>
      <c r="T42" s="805">
        <v>30994</v>
      </c>
      <c r="U42" s="805">
        <v>11309</v>
      </c>
      <c r="V42" s="805">
        <v>610341</v>
      </c>
      <c r="W42" s="805">
        <v>23073</v>
      </c>
      <c r="X42" s="805">
        <v>18710</v>
      </c>
      <c r="Y42" s="805">
        <v>4362</v>
      </c>
      <c r="Z42" s="805">
        <v>0</v>
      </c>
      <c r="AB42" s="806"/>
      <c r="AC42" s="806"/>
      <c r="AD42" s="806"/>
      <c r="AE42" s="806"/>
      <c r="AF42" s="806"/>
      <c r="AG42" s="806"/>
      <c r="AH42" s="806"/>
      <c r="AI42" s="806"/>
      <c r="AJ42" s="702"/>
    </row>
    <row r="43" spans="1:36" s="804" customFormat="1" ht="15.75" customHeight="1">
      <c r="A43" s="808">
        <v>2017</v>
      </c>
      <c r="B43" s="987">
        <v>137203.54164244747</v>
      </c>
      <c r="C43" s="987">
        <v>7598.2745000000004</v>
      </c>
      <c r="D43" s="987">
        <v>924.03353000000004</v>
      </c>
      <c r="E43" s="987">
        <v>128681.23361244748</v>
      </c>
      <c r="F43" s="987">
        <v>135590.22436244748</v>
      </c>
      <c r="G43" s="1163" t="s">
        <v>32</v>
      </c>
      <c r="H43" s="1163" t="s">
        <v>32</v>
      </c>
      <c r="I43" s="987">
        <v>128681.23361244748</v>
      </c>
      <c r="J43" s="1053">
        <v>1613.3172800000002</v>
      </c>
      <c r="K43" s="1163" t="s">
        <v>32</v>
      </c>
      <c r="L43" s="1163" t="s">
        <v>32</v>
      </c>
      <c r="M43" s="1053">
        <v>0</v>
      </c>
      <c r="N43" s="808">
        <v>2017</v>
      </c>
      <c r="O43" s="987">
        <v>675923</v>
      </c>
      <c r="P43" s="987">
        <v>47339</v>
      </c>
      <c r="Q43" s="987">
        <v>14191</v>
      </c>
      <c r="R43" s="987">
        <v>614392</v>
      </c>
      <c r="S43" s="1053">
        <v>654797</v>
      </c>
      <c r="T43" s="1053">
        <v>30074</v>
      </c>
      <c r="U43" s="1053">
        <v>10330</v>
      </c>
      <c r="V43" s="1053">
        <v>614392</v>
      </c>
      <c r="W43" s="1053">
        <v>21126</v>
      </c>
      <c r="X43" s="1053">
        <v>17265</v>
      </c>
      <c r="Y43" s="1053">
        <v>3861</v>
      </c>
      <c r="Z43" s="1053">
        <v>0</v>
      </c>
      <c r="AB43" s="806"/>
      <c r="AC43" s="806"/>
      <c r="AD43" s="806"/>
      <c r="AE43" s="806"/>
      <c r="AF43" s="806"/>
      <c r="AG43" s="806"/>
      <c r="AH43" s="806"/>
      <c r="AI43" s="806"/>
      <c r="AJ43" s="806"/>
    </row>
    <row r="44" spans="1:36" s="986" customFormat="1" ht="15.75" customHeight="1">
      <c r="A44" s="990">
        <v>2018</v>
      </c>
      <c r="B44" s="1053">
        <v>125261.87546810086</v>
      </c>
      <c r="C44" s="1053">
        <v>7318.7250000000004</v>
      </c>
      <c r="D44" s="1053">
        <v>753.24699999999996</v>
      </c>
      <c r="E44" s="1053">
        <v>117189.90346810086</v>
      </c>
      <c r="F44" s="1053">
        <v>123671.93618810448</v>
      </c>
      <c r="G44" s="1163" t="s">
        <v>32</v>
      </c>
      <c r="H44" s="1163" t="s">
        <v>32</v>
      </c>
      <c r="I44" s="1053">
        <v>117166.23818810449</v>
      </c>
      <c r="J44" s="1053">
        <v>1589.93927999638</v>
      </c>
      <c r="K44" s="1163" t="s">
        <v>32</v>
      </c>
      <c r="L44" s="1163" t="s">
        <v>32</v>
      </c>
      <c r="M44" s="1053">
        <v>23.665279996380093</v>
      </c>
      <c r="N44" s="990">
        <v>2018</v>
      </c>
      <c r="O44" s="1053">
        <v>573718</v>
      </c>
      <c r="P44" s="1053">
        <v>46664</v>
      </c>
      <c r="Q44" s="1053">
        <v>11320</v>
      </c>
      <c r="R44" s="1053">
        <v>515733</v>
      </c>
      <c r="S44" s="1053">
        <v>551702</v>
      </c>
      <c r="T44" s="1053">
        <v>27596</v>
      </c>
      <c r="U44" s="1053">
        <v>8372</v>
      </c>
      <c r="V44" s="1053">
        <v>515733</v>
      </c>
      <c r="W44" s="1053">
        <v>22016</v>
      </c>
      <c r="X44" s="1053">
        <v>19068</v>
      </c>
      <c r="Y44" s="1053">
        <v>2948</v>
      </c>
      <c r="Z44" s="1053">
        <v>0</v>
      </c>
      <c r="AB44" s="988"/>
      <c r="AC44" s="988"/>
      <c r="AD44" s="988"/>
      <c r="AE44" s="988"/>
      <c r="AF44" s="998"/>
      <c r="AG44" s="998"/>
      <c r="AH44" s="998"/>
      <c r="AI44" s="998"/>
      <c r="AJ44" s="988"/>
    </row>
    <row r="45" spans="1:36" ht="15.75" customHeight="1">
      <c r="A45" s="61" t="s">
        <v>128</v>
      </c>
      <c r="N45" s="61" t="s">
        <v>128</v>
      </c>
      <c r="AB45" s="644"/>
      <c r="AC45" s="644"/>
      <c r="AD45" s="644"/>
      <c r="AE45" s="644"/>
      <c r="AF45" s="644"/>
      <c r="AG45" s="644"/>
      <c r="AH45" s="644"/>
      <c r="AI45" s="644"/>
    </row>
    <row r="46" spans="1:36" ht="15.75" customHeight="1">
      <c r="A46" s="67" t="s">
        <v>479</v>
      </c>
      <c r="N46" s="67" t="s">
        <v>479</v>
      </c>
    </row>
    <row r="47" spans="1:36" ht="15.75" customHeight="1">
      <c r="N47" s="67" t="s">
        <v>625</v>
      </c>
    </row>
    <row r="49" spans="2:16" ht="15.75" customHeight="1">
      <c r="B49" s="242"/>
      <c r="F49" s="242"/>
      <c r="G49" s="242"/>
      <c r="H49" s="242"/>
      <c r="I49" s="242"/>
      <c r="J49" s="242"/>
      <c r="K49" s="242"/>
      <c r="L49" s="242"/>
      <c r="M49" s="242"/>
    </row>
    <row r="50" spans="2:16" ht="15.75" customHeight="1">
      <c r="I50" s="1056"/>
      <c r="P50" s="1057"/>
    </row>
  </sheetData>
  <mergeCells count="18">
    <mergeCell ref="P3:Z3"/>
    <mergeCell ref="O6:Z6"/>
    <mergeCell ref="F4:F5"/>
    <mergeCell ref="J4:J5"/>
    <mergeCell ref="S4:S5"/>
    <mergeCell ref="W4:W5"/>
    <mergeCell ref="P4:R4"/>
    <mergeCell ref="T4:V4"/>
    <mergeCell ref="X4:Z4"/>
    <mergeCell ref="O25:Z25"/>
    <mergeCell ref="P22:Z22"/>
    <mergeCell ref="F23:F24"/>
    <mergeCell ref="J23:J24"/>
    <mergeCell ref="P23:R23"/>
    <mergeCell ref="S23:S24"/>
    <mergeCell ref="T23:V23"/>
    <mergeCell ref="W23:W24"/>
    <mergeCell ref="X23:Z23"/>
  </mergeCells>
  <conditionalFormatting sqref="S4:T4 W4:X4 AA3:GV4 T5:V5 X5:GV5 AA6:GV6 U17:Y19 AA12:GV19 A26:A37 B17:M19 O17:S19 B45:M46 A47:M47 O46:GV47 AA40:AA44 O45:AA45 AA26:GV39 A38:E42 AB40:GV45 A43:F44 F42 A11:A16 P11 S12 R7:GV11 I42:J44 M42 A1:GV2 A48:GV1018 A3:P4 A6:O6 A5:R5 N37:N42 A7:P10 C26:N36 F11:N16 M43:N44 A21:GV21 A22:P23 A25:O25 A24:R24">
    <cfRule type="cellIs" dxfId="94" priority="56" stopIfTrue="1" operator="equal">
      <formula>0</formula>
    </cfRule>
  </conditionalFormatting>
  <conditionalFormatting sqref="B37:G37 B26:B36 J37:K37">
    <cfRule type="cellIs" dxfId="93" priority="55" stopIfTrue="1" operator="equal">
      <formula>0</formula>
    </cfRule>
  </conditionalFormatting>
  <conditionalFormatting sqref="Q7:Q11">
    <cfRule type="cellIs" dxfId="92" priority="53" stopIfTrue="1" operator="equal">
      <formula>0</formula>
    </cfRule>
  </conditionalFormatting>
  <conditionalFormatting sqref="Z17:Z19">
    <cfRule type="cellIs" dxfId="91" priority="52" stopIfTrue="1" operator="equal">
      <formula>0</formula>
    </cfRule>
  </conditionalFormatting>
  <conditionalFormatting sqref="T17:T19">
    <cfRule type="cellIs" dxfId="90" priority="51" stopIfTrue="1" operator="equal">
      <formula>0</formula>
    </cfRule>
  </conditionalFormatting>
  <conditionalFormatting sqref="S23:T23 W23:X23 AA22:GV23 T24:V24 X24:GV24 AA25:GV25 B20:M20 O20:GV20">
    <cfRule type="cellIs" dxfId="89" priority="50" stopIfTrue="1" operator="equal">
      <formula>0</formula>
    </cfRule>
  </conditionalFormatting>
  <conditionalFormatting sqref="A17 A19">
    <cfRule type="cellIs" dxfId="88" priority="49" stopIfTrue="1" operator="equal">
      <formula>0</formula>
    </cfRule>
  </conditionalFormatting>
  <conditionalFormatting sqref="A20">
    <cfRule type="cellIs" dxfId="87" priority="48" stopIfTrue="1" operator="equal">
      <formula>0</formula>
    </cfRule>
  </conditionalFormatting>
  <conditionalFormatting sqref="N20">
    <cfRule type="cellIs" dxfId="86" priority="47" stopIfTrue="1" operator="equal">
      <formula>0</formula>
    </cfRule>
  </conditionalFormatting>
  <conditionalFormatting sqref="N17">
    <cfRule type="cellIs" dxfId="85" priority="46" stopIfTrue="1" operator="equal">
      <formula>0</formula>
    </cfRule>
  </conditionalFormatting>
  <conditionalFormatting sqref="N19">
    <cfRule type="cellIs" dxfId="84" priority="45" stopIfTrue="1" operator="equal">
      <formula>0</formula>
    </cfRule>
  </conditionalFormatting>
  <conditionalFormatting sqref="A45:A46">
    <cfRule type="cellIs" dxfId="83" priority="44" stopIfTrue="1" operator="equal">
      <formula>0</formula>
    </cfRule>
  </conditionalFormatting>
  <conditionalFormatting sqref="N45">
    <cfRule type="cellIs" dxfId="82" priority="43" stopIfTrue="1" operator="equal">
      <formula>0</formula>
    </cfRule>
  </conditionalFormatting>
  <conditionalFormatting sqref="N47">
    <cfRule type="cellIs" dxfId="81" priority="41" stopIfTrue="1" operator="equal">
      <formula>0</formula>
    </cfRule>
  </conditionalFormatting>
  <conditionalFormatting sqref="A18">
    <cfRule type="cellIs" dxfId="80" priority="40" stopIfTrue="1" operator="equal">
      <formula>0</formula>
    </cfRule>
  </conditionalFormatting>
  <conditionalFormatting sqref="N18">
    <cfRule type="cellIs" dxfId="79" priority="39" stopIfTrue="1" operator="equal">
      <formula>0</formula>
    </cfRule>
  </conditionalFormatting>
  <conditionalFormatting sqref="N46">
    <cfRule type="cellIs" dxfId="78" priority="38" stopIfTrue="1" operator="equal">
      <formula>0</formula>
    </cfRule>
  </conditionalFormatting>
  <conditionalFormatting sqref="F38">
    <cfRule type="cellIs" dxfId="77" priority="37" stopIfTrue="1" operator="equal">
      <formula>0</formula>
    </cfRule>
  </conditionalFormatting>
  <conditionalFormatting sqref="G38 J38:K38">
    <cfRule type="cellIs" dxfId="76" priority="36" stopIfTrue="1" operator="equal">
      <formula>0</formula>
    </cfRule>
  </conditionalFormatting>
  <conditionalFormatting sqref="F39:F40">
    <cfRule type="cellIs" dxfId="75" priority="34" stopIfTrue="1" operator="equal">
      <formula>0</formula>
    </cfRule>
  </conditionalFormatting>
  <conditionalFormatting sqref="G26:M36 G37:G40 J37:K40">
    <cfRule type="cellIs" dxfId="74" priority="33" stopIfTrue="1" operator="equal">
      <formula>0</formula>
    </cfRule>
  </conditionalFormatting>
  <conditionalFormatting sqref="S43:S44">
    <cfRule type="cellIs" dxfId="73" priority="28" stopIfTrue="1" operator="equal">
      <formula>0</formula>
    </cfRule>
  </conditionalFormatting>
  <conditionalFormatting sqref="O43:R44 O44:V44 S26:V43">
    <cfRule type="cellIs" dxfId="72" priority="27" stopIfTrue="1" operator="equal">
      <formula>0</formula>
    </cfRule>
  </conditionalFormatting>
  <conditionalFormatting sqref="O12:R15 O11">
    <cfRule type="cellIs" dxfId="71" priority="26" stopIfTrue="1" operator="equal">
      <formula>0</formula>
    </cfRule>
  </conditionalFormatting>
  <conditionalFormatting sqref="U26:Y42 O26:S42">
    <cfRule type="cellIs" dxfId="70" priority="23" stopIfTrue="1" operator="equal">
      <formula>0</formula>
    </cfRule>
  </conditionalFormatting>
  <conditionalFormatting sqref="Z26:Z42">
    <cfRule type="cellIs" dxfId="69" priority="22" stopIfTrue="1" operator="equal">
      <formula>0</formula>
    </cfRule>
  </conditionalFormatting>
  <conditionalFormatting sqref="T26:T42">
    <cfRule type="cellIs" dxfId="68" priority="21" stopIfTrue="1" operator="equal">
      <formula>0</formula>
    </cfRule>
  </conditionalFormatting>
  <conditionalFormatting sqref="F41 I41:J41 M41">
    <cfRule type="cellIs" dxfId="67" priority="20" stopIfTrue="1" operator="equal">
      <formula>0</formula>
    </cfRule>
  </conditionalFormatting>
  <conditionalFormatting sqref="G11:M16">
    <cfRule type="cellIs" dxfId="66" priority="19" stopIfTrue="1" operator="equal">
      <formula>0</formula>
    </cfRule>
  </conditionalFormatting>
  <conditionalFormatting sqref="C11:E16">
    <cfRule type="cellIs" dxfId="65" priority="18" stopIfTrue="1" operator="equal">
      <formula>0</formula>
    </cfRule>
  </conditionalFormatting>
  <conditionalFormatting sqref="B11:B16">
    <cfRule type="cellIs" dxfId="64" priority="17" stopIfTrue="1" operator="equal">
      <formula>0</formula>
    </cfRule>
  </conditionalFormatting>
  <conditionalFormatting sqref="W26:W44">
    <cfRule type="cellIs" dxfId="63" priority="16" stopIfTrue="1" operator="equal">
      <formula>0</formula>
    </cfRule>
  </conditionalFormatting>
  <conditionalFormatting sqref="W26:Z44">
    <cfRule type="cellIs" dxfId="62" priority="15" stopIfTrue="1" operator="equal">
      <formula>0</formula>
    </cfRule>
  </conditionalFormatting>
  <conditionalFormatting sqref="S13:V16 T12:V12">
    <cfRule type="cellIs" dxfId="61" priority="14" stopIfTrue="1" operator="equal">
      <formula>0</formula>
    </cfRule>
  </conditionalFormatting>
  <conditionalFormatting sqref="U12:Y16 S13:S16">
    <cfRule type="cellIs" dxfId="60" priority="13" stopIfTrue="1" operator="equal">
      <formula>0</formula>
    </cfRule>
  </conditionalFormatting>
  <conditionalFormatting sqref="Z12:Z16">
    <cfRule type="cellIs" dxfId="59" priority="12" stopIfTrue="1" operator="equal">
      <formula>0</formula>
    </cfRule>
  </conditionalFormatting>
  <conditionalFormatting sqref="T12:T16">
    <cfRule type="cellIs" dxfId="58" priority="11" stopIfTrue="1" operator="equal">
      <formula>0</formula>
    </cfRule>
  </conditionalFormatting>
  <conditionalFormatting sqref="W12:W16">
    <cfRule type="cellIs" dxfId="57" priority="10" stopIfTrue="1" operator="equal">
      <formula>0</formula>
    </cfRule>
  </conditionalFormatting>
  <conditionalFormatting sqref="W12:Z16">
    <cfRule type="cellIs" dxfId="56" priority="9" stopIfTrue="1" operator="equal">
      <formula>0</formula>
    </cfRule>
  </conditionalFormatting>
  <conditionalFormatting sqref="O16:R16">
    <cfRule type="cellIs" dxfId="55" priority="8" stopIfTrue="1" operator="equal">
      <formula>0</formula>
    </cfRule>
  </conditionalFormatting>
  <conditionalFormatting sqref="H37">
    <cfRule type="cellIs" dxfId="54" priority="7" stopIfTrue="1" operator="equal">
      <formula>0</formula>
    </cfRule>
  </conditionalFormatting>
  <conditionalFormatting sqref="H38:H44">
    <cfRule type="cellIs" dxfId="53" priority="6" stopIfTrue="1" operator="equal">
      <formula>0</formula>
    </cfRule>
  </conditionalFormatting>
  <conditionalFormatting sqref="G41:G44">
    <cfRule type="cellIs" dxfId="52" priority="5" stopIfTrue="1" operator="equal">
      <formula>0</formula>
    </cfRule>
  </conditionalFormatting>
  <conditionalFormatting sqref="I37:I40">
    <cfRule type="cellIs" dxfId="51" priority="4" stopIfTrue="1" operator="equal">
      <formula>0</formula>
    </cfRule>
  </conditionalFormatting>
  <conditionalFormatting sqref="K41:K44">
    <cfRule type="cellIs" dxfId="50" priority="3" stopIfTrue="1" operator="equal">
      <formula>0</formula>
    </cfRule>
  </conditionalFormatting>
  <conditionalFormatting sqref="L37:L44">
    <cfRule type="cellIs" dxfId="49" priority="2" stopIfTrue="1" operator="equal">
      <formula>0</formula>
    </cfRule>
  </conditionalFormatting>
  <conditionalFormatting sqref="M37:M40">
    <cfRule type="cellIs" dxfId="48"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19" max="26" man="1"/>
  </rowBreaks>
  <colBreaks count="1" manualBreakCount="1">
    <brk id="13" max="40"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1" tint="0.249977111117893"/>
  </sheetPr>
  <dimension ref="A1:D34"/>
  <sheetViews>
    <sheetView view="pageBreakPreview" zoomScaleNormal="70" zoomScaleSheetLayoutView="100" workbookViewId="0"/>
  </sheetViews>
  <sheetFormatPr baseColWidth="10" defaultColWidth="13" defaultRowHeight="15.75" customHeight="1"/>
  <cols>
    <col min="1" max="1" width="35.7109375" style="23" customWidth="1"/>
    <col min="2" max="4" width="30" style="23" customWidth="1"/>
    <col min="5" max="5" width="2.85546875" style="23" customWidth="1"/>
    <col min="6" max="16384" width="13" style="23"/>
  </cols>
  <sheetData>
    <row r="1" spans="1:4" ht="15.75" customHeight="1">
      <c r="A1" s="331" t="s">
        <v>598</v>
      </c>
      <c r="B1" s="443"/>
      <c r="C1" s="443"/>
      <c r="D1" s="443"/>
    </row>
    <row r="2" spans="1:4" ht="15.75" customHeight="1">
      <c r="A2" s="39"/>
      <c r="B2" s="24"/>
      <c r="C2" s="24"/>
      <c r="D2" s="24"/>
    </row>
    <row r="3" spans="1:4" ht="15.75" customHeight="1">
      <c r="A3" s="513"/>
      <c r="B3" s="2">
        <v>2017</v>
      </c>
      <c r="C3" s="276">
        <v>2018</v>
      </c>
      <c r="D3" s="1" t="s">
        <v>56</v>
      </c>
    </row>
    <row r="4" spans="1:4" ht="15.75" customHeight="1">
      <c r="A4" s="514"/>
      <c r="B4" s="18" t="s">
        <v>16</v>
      </c>
      <c r="C4" s="274"/>
      <c r="D4" s="387" t="s">
        <v>5</v>
      </c>
    </row>
    <row r="5" spans="1:4" ht="15.75" customHeight="1">
      <c r="A5" s="595" t="s">
        <v>71</v>
      </c>
      <c r="B5" s="1064">
        <v>59009.413080240003</v>
      </c>
      <c r="C5" s="650">
        <v>48712.945092202164</v>
      </c>
      <c r="D5" s="573">
        <v>-17.448856801942558</v>
      </c>
    </row>
    <row r="6" spans="1:4" ht="15.75" customHeight="1">
      <c r="A6" s="596" t="s">
        <v>269</v>
      </c>
      <c r="B6" s="1065">
        <v>0</v>
      </c>
      <c r="C6" s="661">
        <v>0</v>
      </c>
      <c r="D6" s="1163" t="s">
        <v>32</v>
      </c>
    </row>
    <row r="7" spans="1:4" ht="15.75" customHeight="1">
      <c r="A7" s="596" t="s">
        <v>310</v>
      </c>
      <c r="B7" s="1163" t="s">
        <v>32</v>
      </c>
      <c r="C7" s="1059">
        <v>47751.339242202157</v>
      </c>
      <c r="D7" s="1163" t="s">
        <v>32</v>
      </c>
    </row>
    <row r="8" spans="1:4" ht="15.75" customHeight="1">
      <c r="A8" s="596" t="s">
        <v>72</v>
      </c>
      <c r="B8" s="1163" t="s">
        <v>32</v>
      </c>
      <c r="C8" s="1059">
        <v>961.60585000000003</v>
      </c>
      <c r="D8" s="574" t="s">
        <v>53</v>
      </c>
    </row>
    <row r="10" spans="1:4" ht="15.75" customHeight="1">
      <c r="A10" s="20"/>
      <c r="B10" s="444"/>
      <c r="C10" s="445"/>
      <c r="D10" s="446"/>
    </row>
    <row r="11" spans="1:4" ht="15.75" customHeight="1">
      <c r="B11" s="13"/>
      <c r="C11" s="13"/>
      <c r="D11" s="51"/>
    </row>
    <row r="12" spans="1:4" ht="15.75" customHeight="1">
      <c r="A12" s="20"/>
      <c r="B12" s="444"/>
      <c r="C12" s="445"/>
      <c r="D12" s="447"/>
    </row>
    <row r="34" ht="15" customHeight="1"/>
  </sheetData>
  <conditionalFormatting sqref="A9:GR999 A5:A8 A1:GR4 C5:GR5 C8:GR8 C6:C7 E6:GR7">
    <cfRule type="cellIs" dxfId="47" priority="6" stopIfTrue="1" operator="equal">
      <formula>0</formula>
    </cfRule>
  </conditionalFormatting>
  <conditionalFormatting sqref="B5:B6">
    <cfRule type="cellIs" dxfId="46" priority="5" stopIfTrue="1" operator="equal">
      <formula>0</formula>
    </cfRule>
  </conditionalFormatting>
  <conditionalFormatting sqref="B7">
    <cfRule type="cellIs" dxfId="45" priority="4" stopIfTrue="1" operator="equal">
      <formula>0</formula>
    </cfRule>
  </conditionalFormatting>
  <conditionalFormatting sqref="B8">
    <cfRule type="cellIs" dxfId="44" priority="3" stopIfTrue="1" operator="equal">
      <formula>0</formula>
    </cfRule>
  </conditionalFormatting>
  <conditionalFormatting sqref="D6">
    <cfRule type="cellIs" dxfId="43" priority="2" stopIfTrue="1" operator="equal">
      <formula>0</formula>
    </cfRule>
  </conditionalFormatting>
  <conditionalFormatting sqref="D7">
    <cfRule type="cellIs" dxfId="42"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1" tint="0.249977111117893"/>
  </sheetPr>
  <dimension ref="A1:AY46"/>
  <sheetViews>
    <sheetView view="pageBreakPreview" zoomScaleNormal="85" zoomScaleSheetLayoutView="100" workbookViewId="0"/>
  </sheetViews>
  <sheetFormatPr baseColWidth="10" defaultColWidth="13" defaultRowHeight="15.75" customHeight="1"/>
  <cols>
    <col min="1" max="1" width="7.140625" style="23" customWidth="1"/>
    <col min="2" max="9" width="14.28515625" style="23" customWidth="1"/>
    <col min="10" max="10" width="7.140625" style="23" customWidth="1"/>
    <col min="11" max="51" width="9.85546875" style="23" customWidth="1"/>
    <col min="52" max="16384" width="13" style="23"/>
  </cols>
  <sheetData>
    <row r="1" spans="1:51" ht="15.75" customHeight="1">
      <c r="A1" s="331" t="s">
        <v>599</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row>
    <row r="2" spans="1:51" ht="15.75" customHeight="1">
      <c r="A2" s="331"/>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row>
    <row r="3" spans="1:51" ht="15.75" customHeight="1">
      <c r="A3" s="202"/>
      <c r="B3" s="291"/>
      <c r="C3" s="291"/>
      <c r="D3" s="260" t="s">
        <v>10</v>
      </c>
      <c r="E3" s="289"/>
      <c r="F3" s="442"/>
      <c r="G3" s="260" t="s">
        <v>10</v>
      </c>
      <c r="H3" s="371"/>
      <c r="I3" s="371"/>
      <c r="J3" s="368"/>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row>
    <row r="4" spans="1:51" ht="47.25" customHeight="1">
      <c r="A4" s="201"/>
      <c r="B4" s="381"/>
      <c r="C4" s="381"/>
      <c r="D4" s="277" t="s">
        <v>285</v>
      </c>
      <c r="E4" s="386" t="s">
        <v>474</v>
      </c>
      <c r="F4" s="385"/>
      <c r="G4" s="384" t="s">
        <v>175</v>
      </c>
      <c r="H4" s="385" t="s">
        <v>473</v>
      </c>
      <c r="I4" s="383" t="s">
        <v>270</v>
      </c>
      <c r="J4" s="367"/>
      <c r="K4" s="28"/>
      <c r="L4" s="28"/>
      <c r="M4" s="28"/>
      <c r="N4" s="28"/>
      <c r="O4" s="28"/>
      <c r="P4" s="28"/>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row>
    <row r="5" spans="1:51" ht="15.75" customHeight="1">
      <c r="A5" s="200"/>
      <c r="B5" s="260" t="s">
        <v>16</v>
      </c>
      <c r="C5" s="213"/>
      <c r="D5" s="213"/>
      <c r="E5" s="369"/>
      <c r="F5" s="369"/>
      <c r="G5" s="369"/>
      <c r="H5" s="369"/>
      <c r="I5" s="369"/>
      <c r="J5" s="367"/>
      <c r="K5" s="28"/>
      <c r="L5" s="28"/>
      <c r="M5" s="28"/>
      <c r="N5" s="28"/>
      <c r="O5" s="28"/>
      <c r="P5" s="28"/>
      <c r="Q5" s="28"/>
      <c r="R5" s="28"/>
      <c r="S5" s="28"/>
      <c r="T5" s="28"/>
      <c r="U5" s="28"/>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row>
    <row r="6" spans="1:51" ht="15.75" customHeight="1">
      <c r="A6" s="47">
        <v>1970</v>
      </c>
      <c r="B6" s="251">
        <v>249499</v>
      </c>
      <c r="C6" s="50">
        <v>154424</v>
      </c>
      <c r="D6" s="50">
        <v>117936</v>
      </c>
      <c r="E6" s="50">
        <v>36488</v>
      </c>
      <c r="F6" s="50">
        <v>95075</v>
      </c>
      <c r="G6" s="50">
        <v>53106</v>
      </c>
      <c r="H6" s="50">
        <v>26289</v>
      </c>
      <c r="I6" s="248">
        <v>15680</v>
      </c>
      <c r="J6" s="28"/>
      <c r="K6" s="28"/>
      <c r="L6" s="242"/>
      <c r="M6" s="242"/>
      <c r="N6" s="242"/>
      <c r="O6" s="28"/>
      <c r="P6" s="28"/>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row>
    <row r="7" spans="1:51" ht="15.75" customHeight="1">
      <c r="A7" s="47">
        <v>1975</v>
      </c>
      <c r="B7" s="251">
        <v>166704</v>
      </c>
      <c r="C7" s="50">
        <v>75644</v>
      </c>
      <c r="D7" s="50">
        <v>55421</v>
      </c>
      <c r="E7" s="50">
        <v>20223</v>
      </c>
      <c r="F7" s="50">
        <v>91060</v>
      </c>
      <c r="G7" s="50">
        <v>56564</v>
      </c>
      <c r="H7" s="50">
        <v>13570</v>
      </c>
      <c r="I7" s="248">
        <v>20926</v>
      </c>
      <c r="J7" s="28"/>
      <c r="K7" s="28"/>
      <c r="L7" s="242"/>
      <c r="M7" s="242"/>
      <c r="N7" s="242"/>
      <c r="O7" s="28"/>
      <c r="P7" s="28"/>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row>
    <row r="8" spans="1:51" ht="15.75" customHeight="1">
      <c r="A8" s="47">
        <v>1980</v>
      </c>
      <c r="B8" s="251">
        <v>182661</v>
      </c>
      <c r="C8" s="50">
        <v>102022</v>
      </c>
      <c r="D8" s="50">
        <v>80346</v>
      </c>
      <c r="E8" s="50">
        <v>21676</v>
      </c>
      <c r="F8" s="50">
        <v>80639</v>
      </c>
      <c r="G8" s="50">
        <v>31688</v>
      </c>
      <c r="H8" s="50">
        <v>16771</v>
      </c>
      <c r="I8" s="248">
        <v>32180</v>
      </c>
      <c r="J8" s="28"/>
      <c r="K8" s="28"/>
      <c r="L8" s="242"/>
      <c r="M8" s="242"/>
      <c r="N8" s="242"/>
      <c r="O8" s="28"/>
      <c r="P8" s="28"/>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row>
    <row r="9" spans="1:51" ht="15.75" customHeight="1">
      <c r="A9" s="47">
        <v>1985</v>
      </c>
      <c r="B9" s="251">
        <v>181105</v>
      </c>
      <c r="C9" s="50">
        <v>119617</v>
      </c>
      <c r="D9" s="50">
        <v>96608</v>
      </c>
      <c r="E9" s="50">
        <v>23009</v>
      </c>
      <c r="F9" s="50">
        <v>61488</v>
      </c>
      <c r="G9" s="248">
        <v>206</v>
      </c>
      <c r="H9" s="50">
        <v>22160</v>
      </c>
      <c r="I9" s="248">
        <v>39122</v>
      </c>
      <c r="J9" s="269"/>
      <c r="K9" s="269"/>
      <c r="L9" s="242"/>
      <c r="M9" s="242"/>
      <c r="N9" s="242"/>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row>
    <row r="10" spans="1:51" ht="15.75" customHeight="1">
      <c r="A10" s="249">
        <v>1990</v>
      </c>
      <c r="B10" s="1062">
        <v>144471.58919450353</v>
      </c>
      <c r="C10" s="1059">
        <v>96123.450787118243</v>
      </c>
      <c r="D10" s="1059">
        <v>86296.450787118243</v>
      </c>
      <c r="E10" s="1059">
        <v>9827</v>
      </c>
      <c r="F10" s="1059">
        <v>48348.138407385253</v>
      </c>
      <c r="G10" s="1061">
        <v>366</v>
      </c>
      <c r="H10" s="1059">
        <v>11580.871634336747</v>
      </c>
      <c r="I10" s="1061">
        <v>36401.266773048505</v>
      </c>
      <c r="J10" s="269"/>
      <c r="K10" s="269"/>
      <c r="L10" s="242"/>
      <c r="M10" s="242"/>
      <c r="N10" s="242"/>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row>
    <row r="11" spans="1:51" ht="15.75" customHeight="1">
      <c r="A11" s="249">
        <v>1995</v>
      </c>
      <c r="B11" s="251">
        <v>133669.182</v>
      </c>
      <c r="C11" s="50">
        <v>99276</v>
      </c>
      <c r="D11" s="50">
        <v>87558</v>
      </c>
      <c r="E11" s="50">
        <v>11718</v>
      </c>
      <c r="F11" s="50">
        <v>34393.182000000001</v>
      </c>
      <c r="G11" s="248">
        <v>343</v>
      </c>
      <c r="H11" s="50">
        <v>8206.1820000000007</v>
      </c>
      <c r="I11" s="248">
        <v>25844</v>
      </c>
      <c r="J11" s="269"/>
      <c r="K11" s="269"/>
      <c r="L11" s="242"/>
      <c r="M11" s="242"/>
      <c r="N11" s="242"/>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row>
    <row r="12" spans="1:51" ht="15.75" customHeight="1">
      <c r="A12" s="249">
        <v>1996</v>
      </c>
      <c r="B12" s="251">
        <v>147996.193</v>
      </c>
      <c r="C12" s="50">
        <v>109470</v>
      </c>
      <c r="D12" s="50">
        <v>100425</v>
      </c>
      <c r="E12" s="50">
        <v>9045</v>
      </c>
      <c r="F12" s="50">
        <v>38526.192999999999</v>
      </c>
      <c r="G12" s="248">
        <v>364</v>
      </c>
      <c r="H12" s="50">
        <v>9330.1929999999993</v>
      </c>
      <c r="I12" s="248">
        <v>28832</v>
      </c>
      <c r="J12" s="269"/>
      <c r="K12" s="269"/>
      <c r="L12" s="242"/>
      <c r="M12" s="242"/>
      <c r="N12" s="242"/>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row>
    <row r="13" spans="1:51" ht="15.75" customHeight="1">
      <c r="A13" s="249">
        <v>1997</v>
      </c>
      <c r="B13" s="251">
        <v>140373.6999945</v>
      </c>
      <c r="C13" s="50">
        <v>103846</v>
      </c>
      <c r="D13" s="50">
        <v>93403</v>
      </c>
      <c r="E13" s="50">
        <v>10443</v>
      </c>
      <c r="F13" s="50">
        <v>36527.699994500006</v>
      </c>
      <c r="G13" s="248">
        <v>360</v>
      </c>
      <c r="H13" s="50">
        <v>8185.6999945000007</v>
      </c>
      <c r="I13" s="248">
        <v>27982</v>
      </c>
      <c r="J13" s="269"/>
      <c r="K13" s="269"/>
      <c r="L13" s="242"/>
      <c r="M13" s="242"/>
      <c r="N13" s="242"/>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row>
    <row r="14" spans="1:51" ht="15.75" customHeight="1">
      <c r="A14" s="249">
        <v>1998</v>
      </c>
      <c r="B14" s="251">
        <v>144278.04578946324</v>
      </c>
      <c r="C14" s="50">
        <v>102708.59235886323</v>
      </c>
      <c r="D14" s="50">
        <v>91431.03858886323</v>
      </c>
      <c r="E14" s="50">
        <v>11277.553769999997</v>
      </c>
      <c r="F14" s="50">
        <v>41569.453430599999</v>
      </c>
      <c r="G14" s="248">
        <v>340.24119999999999</v>
      </c>
      <c r="H14" s="50">
        <v>6076.9164858000004</v>
      </c>
      <c r="I14" s="248">
        <v>35152.295744800002</v>
      </c>
      <c r="J14" s="269"/>
      <c r="K14" s="269"/>
      <c r="L14" s="242"/>
      <c r="M14" s="242"/>
      <c r="N14" s="242"/>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row>
    <row r="15" spans="1:51" ht="15.75" customHeight="1">
      <c r="A15" s="249">
        <v>1999</v>
      </c>
      <c r="B15" s="251">
        <v>133190.65853484214</v>
      </c>
      <c r="C15" s="50">
        <v>97141.100851981755</v>
      </c>
      <c r="D15" s="50">
        <v>87793.451071981748</v>
      </c>
      <c r="E15" s="50">
        <v>9347.6497799999997</v>
      </c>
      <c r="F15" s="50">
        <v>36049.557682860366</v>
      </c>
      <c r="G15" s="248">
        <v>319.44370000000004</v>
      </c>
      <c r="H15" s="50">
        <v>5387.5464898603614</v>
      </c>
      <c r="I15" s="248">
        <v>30342.567493000002</v>
      </c>
      <c r="J15" s="269"/>
      <c r="K15" s="269"/>
      <c r="L15" s="242"/>
      <c r="M15" s="242"/>
      <c r="N15" s="242"/>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row>
    <row r="16" spans="1:51" ht="15.75" customHeight="1">
      <c r="A16" s="61" t="s">
        <v>128</v>
      </c>
      <c r="B16" s="251"/>
      <c r="C16" s="50"/>
      <c r="D16" s="50"/>
      <c r="E16" s="50"/>
      <c r="F16" s="50"/>
      <c r="G16" s="248"/>
      <c r="H16" s="50"/>
      <c r="I16" s="248"/>
      <c r="J16" s="269"/>
      <c r="K16" s="269"/>
      <c r="L16" s="242"/>
      <c r="M16" s="242"/>
      <c r="N16" s="242"/>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row>
    <row r="17" spans="1:51" ht="15.75" customHeight="1">
      <c r="A17" s="278" t="s">
        <v>271</v>
      </c>
      <c r="B17" s="251"/>
      <c r="C17" s="50"/>
      <c r="D17" s="50"/>
      <c r="E17" s="50"/>
      <c r="F17" s="50"/>
      <c r="G17" s="248"/>
      <c r="H17" s="50"/>
      <c r="I17" s="248"/>
      <c r="J17" s="269"/>
      <c r="K17" s="269"/>
      <c r="L17" s="242"/>
      <c r="M17" s="242"/>
      <c r="N17" s="242"/>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row>
    <row r="18" spans="1:51" ht="15.75" customHeight="1">
      <c r="A18" s="278" t="s">
        <v>484</v>
      </c>
      <c r="B18" s="251"/>
      <c r="C18" s="50"/>
      <c r="D18" s="50"/>
      <c r="E18" s="50"/>
      <c r="F18" s="50"/>
      <c r="G18" s="248"/>
      <c r="H18" s="50"/>
      <c r="I18" s="248"/>
      <c r="J18" s="269"/>
      <c r="K18" s="269"/>
      <c r="L18" s="242"/>
      <c r="M18" s="242"/>
      <c r="N18" s="242"/>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row>
    <row r="19" spans="1:51" ht="15.75" customHeight="1">
      <c r="A19" s="331" t="s">
        <v>599</v>
      </c>
      <c r="B19" s="269"/>
      <c r="C19" s="269"/>
      <c r="D19" s="269"/>
      <c r="E19" s="269"/>
      <c r="F19" s="269"/>
      <c r="G19" s="269"/>
      <c r="H19" s="269"/>
      <c r="I19" s="269"/>
      <c r="J19" s="269"/>
      <c r="K19" s="269"/>
      <c r="L19" s="242"/>
      <c r="M19" s="242"/>
      <c r="N19" s="242"/>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row>
    <row r="20" spans="1:51" ht="15.75" customHeight="1">
      <c r="A20" s="331"/>
      <c r="B20" s="269"/>
      <c r="C20" s="269"/>
      <c r="D20" s="269"/>
      <c r="E20" s="269"/>
      <c r="F20" s="269"/>
      <c r="G20" s="269"/>
      <c r="H20" s="269"/>
      <c r="I20" s="269"/>
      <c r="J20" s="269"/>
      <c r="K20" s="269"/>
      <c r="L20" s="242"/>
      <c r="M20" s="242"/>
      <c r="N20" s="242"/>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row>
    <row r="21" spans="1:51" ht="15.75" customHeight="1">
      <c r="A21" s="202"/>
      <c r="B21" s="291"/>
      <c r="C21" s="291"/>
      <c r="D21" s="260" t="s">
        <v>10</v>
      </c>
      <c r="E21" s="289"/>
      <c r="F21" s="442"/>
      <c r="G21" s="260" t="s">
        <v>10</v>
      </c>
      <c r="H21" s="371"/>
      <c r="I21" s="371"/>
      <c r="J21" s="269"/>
      <c r="K21" s="269"/>
      <c r="L21" s="242"/>
      <c r="M21" s="242"/>
      <c r="N21" s="242"/>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row>
    <row r="22" spans="1:51" ht="47.25" customHeight="1">
      <c r="A22" s="201"/>
      <c r="B22" s="381"/>
      <c r="C22" s="381"/>
      <c r="D22" s="277" t="s">
        <v>480</v>
      </c>
      <c r="E22" s="600" t="s">
        <v>481</v>
      </c>
      <c r="F22" s="603"/>
      <c r="G22" s="602" t="s">
        <v>175</v>
      </c>
      <c r="H22" s="603" t="s">
        <v>473</v>
      </c>
      <c r="I22" s="601" t="s">
        <v>270</v>
      </c>
      <c r="J22" s="269"/>
      <c r="K22" s="269"/>
      <c r="L22" s="242"/>
      <c r="M22" s="242"/>
      <c r="N22" s="242"/>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row>
    <row r="23" spans="1:51" ht="15.75" customHeight="1">
      <c r="A23" s="200"/>
      <c r="B23" s="260" t="s">
        <v>16</v>
      </c>
      <c r="C23" s="213"/>
      <c r="D23" s="213"/>
      <c r="E23" s="369"/>
      <c r="F23" s="369"/>
      <c r="G23" s="369"/>
      <c r="H23" s="369"/>
      <c r="I23" s="369"/>
      <c r="J23" s="269"/>
      <c r="K23" s="269"/>
      <c r="L23" s="242"/>
      <c r="M23" s="242"/>
      <c r="N23" s="242"/>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row>
    <row r="24" spans="1:51" ht="15.75" customHeight="1">
      <c r="A24" s="249">
        <v>2000</v>
      </c>
      <c r="B24" s="251">
        <v>131372.95058220683</v>
      </c>
      <c r="C24" s="50">
        <v>96072.20216660884</v>
      </c>
      <c r="D24" s="50">
        <v>84525.877496608839</v>
      </c>
      <c r="E24" s="50">
        <v>11546.324669999998</v>
      </c>
      <c r="F24" s="50">
        <v>35300.748415597969</v>
      </c>
      <c r="G24" s="248">
        <v>342.48910000000001</v>
      </c>
      <c r="H24" s="50">
        <v>5400.4129116129716</v>
      </c>
      <c r="I24" s="248">
        <v>29557.846403985001</v>
      </c>
      <c r="J24" s="269"/>
      <c r="K24" s="269"/>
      <c r="L24" s="242"/>
      <c r="M24" s="242"/>
      <c r="N24" s="242"/>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row>
    <row r="25" spans="1:51" ht="15.75" customHeight="1">
      <c r="A25" s="249">
        <v>2001</v>
      </c>
      <c r="B25" s="251">
        <v>117298.96862531122</v>
      </c>
      <c r="C25" s="50">
        <v>79334.291687916077</v>
      </c>
      <c r="D25" s="50">
        <v>68761.27312791608</v>
      </c>
      <c r="E25" s="50">
        <v>10573.018559999999</v>
      </c>
      <c r="F25" s="50">
        <v>37964.676937395147</v>
      </c>
      <c r="G25" s="248">
        <v>349.73430000000002</v>
      </c>
      <c r="H25" s="50">
        <v>4789.4806373951524</v>
      </c>
      <c r="I25" s="248">
        <v>32825.462</v>
      </c>
      <c r="J25" s="269"/>
      <c r="K25" s="269"/>
      <c r="L25" s="242"/>
      <c r="M25" s="242"/>
      <c r="N25" s="242"/>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row>
    <row r="26" spans="1:51" ht="15.75" customHeight="1">
      <c r="A26" s="249">
        <v>2002</v>
      </c>
      <c r="B26" s="251">
        <v>91821.754688483168</v>
      </c>
      <c r="C26" s="50">
        <v>66933.454140643065</v>
      </c>
      <c r="D26" s="50">
        <v>56789.504370643073</v>
      </c>
      <c r="E26" s="50">
        <v>10143.949769999999</v>
      </c>
      <c r="F26" s="50">
        <v>24888.300547840099</v>
      </c>
      <c r="G26" s="248">
        <v>380.7919</v>
      </c>
      <c r="H26" s="50">
        <v>4144.9796478400967</v>
      </c>
      <c r="I26" s="248">
        <v>20362.528999999999</v>
      </c>
      <c r="J26" s="269"/>
      <c r="K26" s="269"/>
      <c r="L26" s="242"/>
      <c r="M26" s="242"/>
      <c r="N26" s="242"/>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row>
    <row r="27" spans="1:51" ht="15.75" customHeight="1">
      <c r="A27" s="249">
        <v>2003</v>
      </c>
      <c r="B27" s="251">
        <v>77794.246060530961</v>
      </c>
      <c r="C27" s="50">
        <v>68300.898297000007</v>
      </c>
      <c r="D27" s="50">
        <v>61088.073297000003</v>
      </c>
      <c r="E27" s="50">
        <v>7212.8249999999998</v>
      </c>
      <c r="F27" s="50">
        <v>9493.3477635309446</v>
      </c>
      <c r="G27" s="248">
        <v>160.82810000000001</v>
      </c>
      <c r="H27" s="50">
        <v>3726.7796635309455</v>
      </c>
      <c r="I27" s="248">
        <v>5605.74</v>
      </c>
      <c r="J27" s="269"/>
      <c r="K27" s="269"/>
      <c r="L27" s="242"/>
      <c r="M27" s="242"/>
      <c r="N27" s="242"/>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row>
    <row r="28" spans="1:51" ht="15.75" customHeight="1">
      <c r="A28" s="249">
        <v>2004</v>
      </c>
      <c r="B28" s="251">
        <v>68961.898807199992</v>
      </c>
      <c r="C28" s="50">
        <v>64307.860968999994</v>
      </c>
      <c r="D28" s="50">
        <v>60739.169968999995</v>
      </c>
      <c r="E28" s="50">
        <v>3568.6909999999998</v>
      </c>
      <c r="F28" s="50">
        <v>4654.0378381999999</v>
      </c>
      <c r="G28" s="248">
        <v>136.46700000000001</v>
      </c>
      <c r="H28" s="50">
        <v>4517.5708382000003</v>
      </c>
      <c r="I28" s="248">
        <v>0</v>
      </c>
      <c r="J28" s="269"/>
      <c r="K28" s="269"/>
      <c r="L28" s="242"/>
      <c r="M28" s="242"/>
      <c r="N28" s="242"/>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row>
    <row r="29" spans="1:51" ht="15.75" customHeight="1">
      <c r="A29" s="249">
        <v>2005</v>
      </c>
      <c r="B29" s="251">
        <v>62327.618873286257</v>
      </c>
      <c r="C29" s="50">
        <v>57032.967463000001</v>
      </c>
      <c r="D29" s="50">
        <v>54110.510438999998</v>
      </c>
      <c r="E29" s="50">
        <v>2922.4570240000003</v>
      </c>
      <c r="F29" s="50">
        <v>5294.6514102862584</v>
      </c>
      <c r="G29" s="248">
        <v>191.58480000000003</v>
      </c>
      <c r="H29" s="50">
        <v>5103.0666102862588</v>
      </c>
      <c r="I29" s="248">
        <v>0</v>
      </c>
      <c r="J29" s="269"/>
      <c r="K29" s="269"/>
      <c r="L29" s="242"/>
      <c r="M29" s="242"/>
      <c r="N29" s="242"/>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row>
    <row r="30" spans="1:51" ht="15.75" customHeight="1">
      <c r="A30" s="249">
        <v>2006</v>
      </c>
      <c r="B30" s="251">
        <v>57668.47443300562</v>
      </c>
      <c r="C30" s="50">
        <v>51611.716583999994</v>
      </c>
      <c r="D30" s="50">
        <v>47476.652947999995</v>
      </c>
      <c r="E30" s="50">
        <v>4135.0636359999999</v>
      </c>
      <c r="F30" s="50">
        <v>6056.7578490056221</v>
      </c>
      <c r="G30" s="248">
        <v>184.05640000000002</v>
      </c>
      <c r="H30" s="50">
        <v>5872.7014490056226</v>
      </c>
      <c r="I30" s="248">
        <v>0</v>
      </c>
      <c r="J30" s="269"/>
      <c r="K30" s="269"/>
      <c r="L30" s="242"/>
      <c r="M30" s="242"/>
      <c r="N30" s="242"/>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row>
    <row r="31" spans="1:51" ht="15.75" customHeight="1">
      <c r="A31" s="249">
        <v>2007</v>
      </c>
      <c r="B31" s="251">
        <v>66185.283833743204</v>
      </c>
      <c r="C31" s="50">
        <v>59600.005764399997</v>
      </c>
      <c r="D31" s="50">
        <v>56406.991791</v>
      </c>
      <c r="E31" s="50">
        <v>3193.0139733999995</v>
      </c>
      <c r="F31" s="50">
        <v>6585.2780693432132</v>
      </c>
      <c r="G31" s="248">
        <v>0</v>
      </c>
      <c r="H31" s="50">
        <v>6583.6040693432133</v>
      </c>
      <c r="I31" s="248">
        <v>1.6739999999999999</v>
      </c>
      <c r="J31" s="269"/>
      <c r="K31" s="269"/>
      <c r="L31" s="242"/>
      <c r="M31" s="242"/>
      <c r="N31" s="242"/>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row>
    <row r="32" spans="1:51" ht="15.75" customHeight="1">
      <c r="A32" s="249">
        <v>2008</v>
      </c>
      <c r="B32" s="251">
        <v>65249.187273935138</v>
      </c>
      <c r="C32" s="50">
        <v>58673.965554000002</v>
      </c>
      <c r="D32" s="50">
        <v>54870.466524000003</v>
      </c>
      <c r="E32" s="50">
        <v>3803.4990299999999</v>
      </c>
      <c r="F32" s="50">
        <v>6575.2217199351426</v>
      </c>
      <c r="G32" s="248">
        <v>0.86390000000000011</v>
      </c>
      <c r="H32" s="50">
        <v>6574.3578199351432</v>
      </c>
      <c r="I32" s="248">
        <v>0</v>
      </c>
      <c r="J32" s="269"/>
      <c r="K32" s="269"/>
      <c r="L32" s="242"/>
      <c r="M32" s="242"/>
      <c r="N32" s="242"/>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row>
    <row r="33" spans="1:51" ht="15.75" customHeight="1">
      <c r="A33" s="249">
        <v>2009</v>
      </c>
      <c r="B33" s="251">
        <v>60484.73030399999</v>
      </c>
      <c r="C33" s="50">
        <v>53790.155670999993</v>
      </c>
      <c r="D33" s="50">
        <v>50918.847370999996</v>
      </c>
      <c r="E33" s="50">
        <v>2871.3082999999997</v>
      </c>
      <c r="F33" s="50">
        <v>6694.5746330000002</v>
      </c>
      <c r="G33" s="248">
        <v>1.6701919999999999</v>
      </c>
      <c r="H33" s="50">
        <v>6692.9044409999997</v>
      </c>
      <c r="I33" s="248">
        <v>0</v>
      </c>
      <c r="J33" s="269"/>
      <c r="K33" s="269"/>
      <c r="L33" s="242"/>
      <c r="M33" s="242"/>
      <c r="N33" s="242"/>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row>
    <row r="34" spans="1:51" ht="15.75" customHeight="1">
      <c r="A34" s="249">
        <v>2010</v>
      </c>
      <c r="B34" s="251">
        <v>60422.089324000015</v>
      </c>
      <c r="C34" s="50">
        <v>51614.612617000013</v>
      </c>
      <c r="D34" s="50">
        <v>48669.931457000013</v>
      </c>
      <c r="E34" s="50">
        <v>2944.6811599999996</v>
      </c>
      <c r="F34" s="50">
        <v>8807.4767069999998</v>
      </c>
      <c r="G34" s="248">
        <v>194.51954000000001</v>
      </c>
      <c r="H34" s="50">
        <v>8612.9571670000005</v>
      </c>
      <c r="I34" s="248">
        <v>0</v>
      </c>
      <c r="J34" s="269"/>
      <c r="K34" s="269"/>
      <c r="L34" s="242"/>
      <c r="M34" s="242"/>
      <c r="N34" s="242"/>
      <c r="O34" s="242"/>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row>
    <row r="35" spans="1:51" ht="15.75" customHeight="1">
      <c r="A35" s="249">
        <v>2011</v>
      </c>
      <c r="B35" s="623">
        <v>61645.198550000001</v>
      </c>
      <c r="C35" s="642">
        <v>52220.073682000002</v>
      </c>
      <c r="D35" s="642">
        <v>49502.944132000004</v>
      </c>
      <c r="E35" s="642">
        <v>2717.1295499999997</v>
      </c>
      <c r="F35" s="642">
        <v>9425.1248680000008</v>
      </c>
      <c r="G35" s="646">
        <v>194.30329799999998</v>
      </c>
      <c r="H35" s="642">
        <v>9230.8215700000001</v>
      </c>
      <c r="I35" s="646">
        <v>0</v>
      </c>
      <c r="J35" s="269"/>
      <c r="K35" s="269"/>
      <c r="L35" s="242"/>
      <c r="M35" s="242"/>
      <c r="N35" s="242"/>
      <c r="O35" s="242"/>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row>
    <row r="36" spans="1:51" ht="15.75" customHeight="1">
      <c r="A36" s="249">
        <v>2012</v>
      </c>
      <c r="B36" s="623">
        <v>65655.163451999993</v>
      </c>
      <c r="C36" s="642">
        <v>56545.334305999997</v>
      </c>
      <c r="D36" s="642">
        <v>54100.914145999996</v>
      </c>
      <c r="E36" s="642">
        <v>2444.4201600000001</v>
      </c>
      <c r="F36" s="642">
        <v>9109.829146</v>
      </c>
      <c r="G36" s="646">
        <v>65.438592</v>
      </c>
      <c r="H36" s="642">
        <v>9044.3905539999996</v>
      </c>
      <c r="I36" s="646">
        <v>0</v>
      </c>
      <c r="J36" s="269"/>
      <c r="K36" s="269"/>
      <c r="L36" s="644"/>
      <c r="M36" s="644"/>
      <c r="N36" s="644"/>
      <c r="O36" s="644"/>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row>
    <row r="37" spans="1:51" s="640" customFormat="1" ht="15.75" customHeight="1">
      <c r="A37" s="622">
        <v>2013</v>
      </c>
      <c r="B37" s="623">
        <v>67500.048089999997</v>
      </c>
      <c r="C37" s="642">
        <v>58064.087879999999</v>
      </c>
      <c r="D37" s="642">
        <v>55638.900690000002</v>
      </c>
      <c r="E37" s="642">
        <v>2425.1871900000001</v>
      </c>
      <c r="F37" s="642">
        <v>9435.9602099999993</v>
      </c>
      <c r="G37" s="646">
        <v>5.1789700000000005</v>
      </c>
      <c r="H37" s="642">
        <v>9430.7812400000003</v>
      </c>
      <c r="I37" s="646">
        <v>0</v>
      </c>
      <c r="J37" s="269"/>
      <c r="K37" s="269"/>
      <c r="L37" s="644"/>
      <c r="M37" s="644"/>
      <c r="N37" s="644"/>
      <c r="O37" s="644"/>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row>
    <row r="38" spans="1:51" s="640" customFormat="1" ht="15.75" customHeight="1">
      <c r="A38" s="671">
        <v>2014</v>
      </c>
      <c r="B38" s="672">
        <v>60930.529867000005</v>
      </c>
      <c r="C38" s="667">
        <v>52445.745223999998</v>
      </c>
      <c r="D38" s="667">
        <v>50142.862834</v>
      </c>
      <c r="E38" s="667">
        <v>2302.8823899999998</v>
      </c>
      <c r="F38" s="667">
        <v>8484.7846429999991</v>
      </c>
      <c r="G38" s="670">
        <v>14.626684000000001</v>
      </c>
      <c r="H38" s="667">
        <v>8470.1579589999983</v>
      </c>
      <c r="I38" s="670">
        <v>0</v>
      </c>
      <c r="J38" s="269"/>
      <c r="K38" s="269"/>
      <c r="L38" s="644"/>
      <c r="M38" s="644"/>
      <c r="N38" s="644"/>
      <c r="O38" s="644"/>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row>
    <row r="39" spans="1:51" s="640" customFormat="1" ht="15.75" customHeight="1">
      <c r="A39" s="671">
        <v>2015</v>
      </c>
      <c r="B39" s="705">
        <v>61625.486610999993</v>
      </c>
      <c r="C39" s="699">
        <v>53000.822258999993</v>
      </c>
      <c r="D39" s="699">
        <v>50647.871248999996</v>
      </c>
      <c r="E39" s="699">
        <v>2352.9510099999998</v>
      </c>
      <c r="F39" s="699">
        <v>8624.6643519999998</v>
      </c>
      <c r="G39" s="703">
        <v>20.304020000000001</v>
      </c>
      <c r="H39" s="699">
        <v>8604.3603320000002</v>
      </c>
      <c r="I39" s="703">
        <v>0</v>
      </c>
      <c r="J39" s="269"/>
      <c r="K39" s="269"/>
      <c r="L39" s="644"/>
      <c r="M39" s="644"/>
      <c r="N39" s="644"/>
      <c r="O39" s="644"/>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row>
    <row r="40" spans="1:51" s="694" customFormat="1" ht="15.75" customHeight="1">
      <c r="A40" s="704">
        <v>2016</v>
      </c>
      <c r="B40" s="816">
        <v>60308.03171499999</v>
      </c>
      <c r="C40" s="812">
        <v>49939.139385999995</v>
      </c>
      <c r="D40" s="812">
        <v>47671.007755999999</v>
      </c>
      <c r="E40" s="812">
        <v>2268.1316299999999</v>
      </c>
      <c r="F40" s="812">
        <v>10368.892328999998</v>
      </c>
      <c r="G40" s="814">
        <v>1.1424920000000001</v>
      </c>
      <c r="H40" s="812">
        <v>10367.749836999999</v>
      </c>
      <c r="I40" s="814">
        <v>0</v>
      </c>
      <c r="J40" s="706"/>
      <c r="K40" s="706"/>
      <c r="L40" s="702"/>
      <c r="M40" s="702"/>
      <c r="N40" s="702"/>
      <c r="O40" s="702"/>
      <c r="Q40" s="706"/>
      <c r="R40" s="706"/>
      <c r="S40" s="706"/>
      <c r="T40" s="706"/>
      <c r="U40" s="706"/>
      <c r="V40" s="706"/>
      <c r="W40" s="706"/>
      <c r="X40" s="706"/>
      <c r="Y40" s="706"/>
      <c r="Z40" s="706"/>
      <c r="AA40" s="706"/>
      <c r="AB40" s="706"/>
      <c r="AC40" s="706"/>
      <c r="AD40" s="706"/>
      <c r="AE40" s="706"/>
      <c r="AF40" s="706"/>
      <c r="AG40" s="706"/>
      <c r="AH40" s="706"/>
      <c r="AI40" s="706"/>
      <c r="AJ40" s="706"/>
      <c r="AK40" s="706"/>
      <c r="AL40" s="706"/>
      <c r="AM40" s="706"/>
      <c r="AN40" s="706"/>
      <c r="AO40" s="706"/>
      <c r="AP40" s="706"/>
      <c r="AQ40" s="706"/>
      <c r="AR40" s="706"/>
      <c r="AS40" s="706"/>
      <c r="AT40" s="706"/>
      <c r="AU40" s="706"/>
      <c r="AV40" s="706"/>
      <c r="AW40" s="706"/>
      <c r="AX40" s="706"/>
      <c r="AY40" s="706"/>
    </row>
    <row r="41" spans="1:51" s="811" customFormat="1" ht="15.75" customHeight="1">
      <c r="A41" s="815">
        <v>2017</v>
      </c>
      <c r="B41" s="972">
        <v>59009.413080240003</v>
      </c>
      <c r="C41" s="972">
        <v>47440.626519999998</v>
      </c>
      <c r="D41" s="972">
        <v>44965.426169999999</v>
      </c>
      <c r="E41" s="972">
        <v>2475.2003500000001</v>
      </c>
      <c r="F41" s="972">
        <v>11568.78656024</v>
      </c>
      <c r="G41" s="974">
        <v>2.04823354</v>
      </c>
      <c r="H41" s="972">
        <v>11566.7383267</v>
      </c>
      <c r="I41" s="974">
        <v>0</v>
      </c>
      <c r="J41" s="817"/>
      <c r="K41" s="817"/>
      <c r="L41" s="813"/>
      <c r="M41" s="813"/>
      <c r="N41" s="813"/>
      <c r="O41" s="1060"/>
      <c r="Q41" s="817"/>
      <c r="R41" s="817"/>
      <c r="S41" s="817"/>
      <c r="T41" s="817"/>
      <c r="U41" s="817"/>
      <c r="V41" s="817"/>
      <c r="W41" s="817"/>
      <c r="X41" s="817"/>
      <c r="Y41" s="817"/>
      <c r="Z41" s="817"/>
      <c r="AA41" s="817"/>
      <c r="AB41" s="817"/>
      <c r="AC41" s="817"/>
      <c r="AD41" s="817"/>
      <c r="AE41" s="817"/>
      <c r="AF41" s="817"/>
      <c r="AG41" s="817"/>
      <c r="AH41" s="817"/>
      <c r="AI41" s="817"/>
      <c r="AJ41" s="817"/>
      <c r="AK41" s="817"/>
      <c r="AL41" s="817"/>
      <c r="AM41" s="817"/>
      <c r="AN41" s="817"/>
      <c r="AO41" s="817"/>
      <c r="AP41" s="817"/>
      <c r="AQ41" s="817"/>
      <c r="AR41" s="817"/>
      <c r="AS41" s="817"/>
      <c r="AT41" s="817"/>
      <c r="AU41" s="817"/>
      <c r="AV41" s="817"/>
      <c r="AW41" s="817"/>
      <c r="AX41" s="817"/>
      <c r="AY41" s="817"/>
    </row>
    <row r="42" spans="1:51" s="811" customFormat="1" ht="15.75" customHeight="1">
      <c r="A42" s="975">
        <v>2018</v>
      </c>
      <c r="B42" s="1059">
        <v>48712.945092202164</v>
      </c>
      <c r="C42" s="1059">
        <v>37497.365611401423</v>
      </c>
      <c r="D42" s="1059">
        <v>34872.624611401421</v>
      </c>
      <c r="E42" s="1059">
        <v>2624.741</v>
      </c>
      <c r="F42" s="1059">
        <v>11215.579480800738</v>
      </c>
      <c r="G42" s="1061">
        <v>19.566244196271018</v>
      </c>
      <c r="H42" s="1059">
        <v>11196.013236604467</v>
      </c>
      <c r="I42" s="1061">
        <v>0</v>
      </c>
      <c r="J42" s="817"/>
      <c r="K42" s="817"/>
      <c r="L42" s="813"/>
      <c r="M42" s="813"/>
      <c r="N42" s="813"/>
      <c r="O42" s="1060"/>
      <c r="Q42" s="817"/>
      <c r="R42" s="817"/>
      <c r="S42" s="817"/>
      <c r="T42" s="817"/>
      <c r="U42" s="817"/>
      <c r="V42" s="817"/>
      <c r="W42" s="817"/>
      <c r="X42" s="817"/>
      <c r="Y42" s="817"/>
      <c r="Z42" s="817"/>
      <c r="AA42" s="817"/>
      <c r="AB42" s="817"/>
      <c r="AC42" s="817"/>
      <c r="AD42" s="817"/>
      <c r="AE42" s="817"/>
      <c r="AF42" s="817"/>
      <c r="AG42" s="817"/>
      <c r="AH42" s="817"/>
      <c r="AI42" s="817"/>
      <c r="AJ42" s="817"/>
      <c r="AK42" s="817"/>
      <c r="AL42" s="817"/>
      <c r="AM42" s="817"/>
      <c r="AN42" s="817"/>
      <c r="AO42" s="817"/>
      <c r="AP42" s="817"/>
      <c r="AQ42" s="817"/>
      <c r="AR42" s="817"/>
      <c r="AS42" s="817"/>
      <c r="AT42" s="817"/>
      <c r="AU42" s="817"/>
      <c r="AV42" s="817"/>
      <c r="AW42" s="817"/>
      <c r="AX42" s="817"/>
      <c r="AY42" s="817"/>
    </row>
    <row r="43" spans="1:51" ht="15.75" customHeight="1">
      <c r="A43" s="61" t="s">
        <v>128</v>
      </c>
      <c r="L43" s="242"/>
      <c r="M43" s="242"/>
      <c r="N43" s="242"/>
      <c r="O43" s="242"/>
      <c r="AM43" s="23" t="s">
        <v>17</v>
      </c>
      <c r="AP43" s="23" t="e">
        <v>#REF!</v>
      </c>
    </row>
    <row r="44" spans="1:51" ht="15" customHeight="1">
      <c r="A44" s="278" t="s">
        <v>485</v>
      </c>
    </row>
    <row r="45" spans="1:51" ht="15" customHeight="1"/>
    <row r="46" spans="1:51" ht="15.75" customHeight="1">
      <c r="A46" s="278"/>
    </row>
  </sheetData>
  <conditionalFormatting sqref="J35:GR35 A46:GR1015 B45:GR45 A43:GR44 P36:GR42 A41:K42 A35:A40 J37:K40 A1:GR34">
    <cfRule type="cellIs" dxfId="41" priority="7" stopIfTrue="1" operator="equal">
      <formula>0</formula>
    </cfRule>
  </conditionalFormatting>
  <conditionalFormatting sqref="B35:I35">
    <cfRule type="cellIs" dxfId="40" priority="5" stopIfTrue="1" operator="equal">
      <formula>0</formula>
    </cfRule>
  </conditionalFormatting>
  <conditionalFormatting sqref="J36:O36 L37:O42">
    <cfRule type="cellIs" dxfId="39" priority="4" stopIfTrue="1" operator="equal">
      <formula>0</formula>
    </cfRule>
  </conditionalFormatting>
  <conditionalFormatting sqref="B36:I36">
    <cfRule type="cellIs" dxfId="38" priority="3" stopIfTrue="1" operator="equal">
      <formula>0</formula>
    </cfRule>
  </conditionalFormatting>
  <conditionalFormatting sqref="B37:I37">
    <cfRule type="cellIs" dxfId="37" priority="2" stopIfTrue="1" operator="equal">
      <formula>0</formula>
    </cfRule>
  </conditionalFormatting>
  <conditionalFormatting sqref="B38:I40">
    <cfRule type="cellIs" dxfId="36"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18" max="9" man="1"/>
  </rowBreaks>
  <colBreaks count="3" manualBreakCount="3">
    <brk id="21" min="2" max="52" man="1"/>
    <brk id="31" min="2" max="52" man="1"/>
    <brk id="41" min="2" max="51"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1" tint="0.249977111117893"/>
  </sheetPr>
  <dimension ref="A1:BA42"/>
  <sheetViews>
    <sheetView view="pageBreakPreview" zoomScaleNormal="85" zoomScaleSheetLayoutView="100" workbookViewId="0"/>
  </sheetViews>
  <sheetFormatPr baseColWidth="10" defaultColWidth="13" defaultRowHeight="15.75" customHeight="1"/>
  <cols>
    <col min="1" max="1" width="7.140625" style="23" customWidth="1"/>
    <col min="2" max="11" width="11.42578125" style="23" customWidth="1"/>
    <col min="12" max="12" width="7.140625" style="23" customWidth="1"/>
    <col min="13" max="53" width="9.85546875" style="23" customWidth="1"/>
    <col min="54" max="16384" width="13" style="23"/>
  </cols>
  <sheetData>
    <row r="1" spans="1:53" ht="15.75" customHeight="1">
      <c r="A1" s="331" t="s">
        <v>600</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row>
    <row r="2" spans="1:53" ht="15.75" customHeight="1">
      <c r="A2" s="331"/>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row>
    <row r="3" spans="1:53" ht="15.75" customHeight="1">
      <c r="A3" s="202"/>
      <c r="B3" s="291"/>
      <c r="C3" s="291"/>
      <c r="D3" s="260" t="s">
        <v>10</v>
      </c>
      <c r="E3" s="289"/>
      <c r="F3" s="442"/>
      <c r="G3" s="260" t="s">
        <v>10</v>
      </c>
      <c r="H3" s="371"/>
      <c r="I3" s="442"/>
      <c r="J3" s="260" t="s">
        <v>10</v>
      </c>
      <c r="K3" s="371"/>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row>
    <row r="4" spans="1:53" ht="31.5" customHeight="1">
      <c r="A4" s="201"/>
      <c r="B4" s="381"/>
      <c r="C4" s="381"/>
      <c r="D4" s="277" t="s">
        <v>286</v>
      </c>
      <c r="E4" s="386" t="s">
        <v>3</v>
      </c>
      <c r="F4" s="385"/>
      <c r="G4" s="384" t="s">
        <v>4</v>
      </c>
      <c r="H4" s="385" t="s">
        <v>3</v>
      </c>
      <c r="I4" s="385"/>
      <c r="J4" s="384" t="s">
        <v>4</v>
      </c>
      <c r="K4" s="383" t="s">
        <v>3</v>
      </c>
      <c r="L4" s="367"/>
      <c r="M4" s="28"/>
      <c r="N4" s="1139"/>
      <c r="O4" s="28"/>
      <c r="P4" s="28"/>
      <c r="Q4" s="28"/>
      <c r="R4" s="28"/>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row>
    <row r="5" spans="1:53" ht="15.75" customHeight="1">
      <c r="A5" s="200"/>
      <c r="B5" s="260" t="s">
        <v>16</v>
      </c>
      <c r="C5" s="213"/>
      <c r="D5" s="289"/>
      <c r="E5" s="259"/>
      <c r="F5" s="259"/>
      <c r="G5" s="259"/>
      <c r="H5" s="259"/>
      <c r="I5" s="259"/>
      <c r="J5" s="259"/>
      <c r="K5" s="259"/>
      <c r="L5" s="28"/>
      <c r="M5" s="28"/>
      <c r="N5" s="28"/>
      <c r="O5" s="28"/>
      <c r="P5" s="28"/>
      <c r="Q5" s="28"/>
      <c r="R5" s="28"/>
      <c r="S5" s="28"/>
      <c r="T5" s="28"/>
      <c r="U5" s="28"/>
      <c r="V5" s="28"/>
      <c r="W5" s="28"/>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row>
    <row r="6" spans="1:53" ht="15.75" customHeight="1">
      <c r="A6" s="47">
        <v>1970</v>
      </c>
      <c r="B6" s="1062">
        <v>249499</v>
      </c>
      <c r="C6" s="50">
        <v>123739</v>
      </c>
      <c r="D6" s="244">
        <v>70076</v>
      </c>
      <c r="E6" s="244">
        <v>53663</v>
      </c>
      <c r="F6" s="244">
        <v>48798</v>
      </c>
      <c r="G6" s="244">
        <v>36576</v>
      </c>
      <c r="H6" s="244">
        <v>12222</v>
      </c>
      <c r="I6" s="244">
        <v>76962</v>
      </c>
      <c r="J6" s="244">
        <v>47772</v>
      </c>
      <c r="K6" s="244">
        <v>29190</v>
      </c>
      <c r="L6" s="28"/>
      <c r="N6" s="242"/>
      <c r="O6" s="242"/>
      <c r="P6" s="242"/>
      <c r="Q6" s="242"/>
      <c r="R6" s="28"/>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row>
    <row r="7" spans="1:53" ht="15.75" customHeight="1">
      <c r="A7" s="47">
        <v>1975</v>
      </c>
      <c r="B7" s="1062">
        <v>166704</v>
      </c>
      <c r="C7" s="50">
        <v>110696</v>
      </c>
      <c r="D7" s="50">
        <v>37368</v>
      </c>
      <c r="E7" s="50">
        <v>73328</v>
      </c>
      <c r="F7" s="50">
        <v>26524</v>
      </c>
      <c r="G7" s="50">
        <v>20985</v>
      </c>
      <c r="H7" s="50">
        <v>5539</v>
      </c>
      <c r="I7" s="50">
        <v>29484</v>
      </c>
      <c r="J7" s="50">
        <v>17292</v>
      </c>
      <c r="K7" s="50">
        <v>12192</v>
      </c>
      <c r="L7" s="28"/>
      <c r="M7" s="28"/>
      <c r="N7" s="242"/>
      <c r="O7" s="242"/>
      <c r="P7" s="242"/>
      <c r="Q7" s="242"/>
      <c r="R7" s="28"/>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row>
    <row r="8" spans="1:53" ht="15.75" customHeight="1">
      <c r="A8" s="47">
        <v>1980</v>
      </c>
      <c r="B8" s="1062">
        <v>182661</v>
      </c>
      <c r="C8" s="50">
        <v>123077</v>
      </c>
      <c r="D8" s="50">
        <v>62071</v>
      </c>
      <c r="E8" s="50">
        <v>61006</v>
      </c>
      <c r="F8" s="50">
        <v>31734</v>
      </c>
      <c r="G8" s="50">
        <v>25961</v>
      </c>
      <c r="H8" s="50">
        <v>5773</v>
      </c>
      <c r="I8" s="50">
        <v>27850</v>
      </c>
      <c r="J8" s="50">
        <v>13990</v>
      </c>
      <c r="K8" s="50">
        <v>13860</v>
      </c>
      <c r="L8" s="28"/>
      <c r="M8" s="28"/>
      <c r="N8" s="242"/>
      <c r="O8" s="242"/>
      <c r="P8" s="242"/>
      <c r="Q8" s="242"/>
      <c r="R8" s="28"/>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row>
    <row r="9" spans="1:53" ht="15.75" customHeight="1">
      <c r="A9" s="47">
        <v>1985</v>
      </c>
      <c r="B9" s="1062">
        <v>181105</v>
      </c>
      <c r="C9" s="50">
        <v>110538</v>
      </c>
      <c r="D9" s="50">
        <v>67353</v>
      </c>
      <c r="E9" s="50">
        <v>43185</v>
      </c>
      <c r="F9" s="50">
        <v>45539</v>
      </c>
      <c r="G9" s="248">
        <v>37038</v>
      </c>
      <c r="H9" s="50">
        <v>8501</v>
      </c>
      <c r="I9" s="50">
        <v>25028</v>
      </c>
      <c r="J9" s="248">
        <v>15226</v>
      </c>
      <c r="K9" s="50">
        <v>9802</v>
      </c>
      <c r="L9" s="269"/>
      <c r="M9" s="269"/>
      <c r="N9" s="242"/>
      <c r="O9" s="242"/>
      <c r="P9" s="242"/>
      <c r="Q9" s="242"/>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row>
    <row r="10" spans="1:53" ht="15.75" customHeight="1">
      <c r="A10" s="47">
        <v>1990</v>
      </c>
      <c r="B10" s="1062">
        <v>144471.58919450353</v>
      </c>
      <c r="C10" s="1059">
        <v>107676.58358050347</v>
      </c>
      <c r="D10" s="1059">
        <v>69491.450787118229</v>
      </c>
      <c r="E10" s="1059">
        <v>38185.132793385252</v>
      </c>
      <c r="F10" s="1059">
        <v>26114.000000000015</v>
      </c>
      <c r="G10" s="1061">
        <v>20789.000000000015</v>
      </c>
      <c r="H10" s="1059">
        <v>5325</v>
      </c>
      <c r="I10" s="1059">
        <v>10816.005614000023</v>
      </c>
      <c r="J10" s="1061">
        <v>5843</v>
      </c>
      <c r="K10" s="1059">
        <v>4973.0056140000243</v>
      </c>
      <c r="L10" s="1063"/>
      <c r="M10" s="269"/>
      <c r="N10" s="242"/>
      <c r="O10" s="242"/>
      <c r="P10" s="242"/>
      <c r="Q10" s="242"/>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row>
    <row r="11" spans="1:53" ht="15.75" customHeight="1">
      <c r="A11" s="249">
        <v>1995</v>
      </c>
      <c r="B11" s="1062">
        <v>133669.182</v>
      </c>
      <c r="C11" s="50">
        <v>100190</v>
      </c>
      <c r="D11" s="1059">
        <v>74143</v>
      </c>
      <c r="E11" s="1059">
        <v>26047</v>
      </c>
      <c r="F11" s="1059">
        <v>24862.743999999999</v>
      </c>
      <c r="G11" s="1061">
        <v>21279</v>
      </c>
      <c r="H11" s="1059">
        <v>3583.7440000000001</v>
      </c>
      <c r="I11" s="1059">
        <v>8615.7083899999998</v>
      </c>
      <c r="J11" s="1061">
        <v>3854</v>
      </c>
      <c r="K11" s="1059">
        <v>4761.7083900000007</v>
      </c>
      <c r="L11" s="269"/>
      <c r="M11" s="269"/>
      <c r="N11" s="242"/>
      <c r="O11" s="242"/>
      <c r="P11" s="242"/>
      <c r="Q11" s="242"/>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row>
    <row r="12" spans="1:53" ht="15.75" customHeight="1">
      <c r="A12" s="249">
        <v>1996</v>
      </c>
      <c r="B12" s="1062">
        <v>147996.193</v>
      </c>
      <c r="C12" s="50">
        <v>115029</v>
      </c>
      <c r="D12" s="1059">
        <v>86446</v>
      </c>
      <c r="E12" s="1059">
        <v>28583</v>
      </c>
      <c r="F12" s="1059">
        <v>22710.15</v>
      </c>
      <c r="G12" s="1061">
        <v>19247</v>
      </c>
      <c r="H12" s="1059">
        <v>3463.15</v>
      </c>
      <c r="I12" s="1059">
        <v>10256.813999999998</v>
      </c>
      <c r="J12" s="1061">
        <v>3777</v>
      </c>
      <c r="K12" s="1059">
        <v>6479.8139999999994</v>
      </c>
      <c r="L12" s="269"/>
      <c r="M12" s="817"/>
      <c r="N12" s="242"/>
      <c r="O12" s="242"/>
      <c r="P12" s="242"/>
      <c r="Q12" s="242"/>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row>
    <row r="13" spans="1:53" ht="15.75" customHeight="1">
      <c r="A13" s="249">
        <v>1997</v>
      </c>
      <c r="B13" s="1062">
        <v>140373.6999945</v>
      </c>
      <c r="C13" s="50">
        <v>109527.10190930001</v>
      </c>
      <c r="D13" s="1059">
        <v>81310</v>
      </c>
      <c r="E13" s="1059">
        <v>28217.101909300003</v>
      </c>
      <c r="F13" s="1059">
        <v>24031.877569299999</v>
      </c>
      <c r="G13" s="1061">
        <v>20549</v>
      </c>
      <c r="H13" s="1059">
        <v>3482.8775692999998</v>
      </c>
      <c r="I13" s="1059">
        <v>6816.7205158999996</v>
      </c>
      <c r="J13" s="1061">
        <v>1988</v>
      </c>
      <c r="K13" s="1059">
        <v>4828.7205158999996</v>
      </c>
      <c r="L13" s="269"/>
      <c r="M13" s="817"/>
      <c r="N13" s="242"/>
      <c r="O13" s="242"/>
      <c r="P13" s="242"/>
      <c r="Q13" s="242"/>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row>
    <row r="14" spans="1:53" ht="15.75" customHeight="1">
      <c r="A14" s="249">
        <v>1998</v>
      </c>
      <c r="B14" s="1062">
        <v>144278.04578946324</v>
      </c>
      <c r="C14" s="50">
        <v>116808.16848197402</v>
      </c>
      <c r="D14" s="1059">
        <v>81419.018607574006</v>
      </c>
      <c r="E14" s="1059">
        <v>35389.149874400006</v>
      </c>
      <c r="F14" s="1059">
        <v>23405.824665364999</v>
      </c>
      <c r="G14" s="1061">
        <v>20147.101756364998</v>
      </c>
      <c r="H14" s="1059">
        <v>3258.7229090000005</v>
      </c>
      <c r="I14" s="1059">
        <v>4063.3838809999997</v>
      </c>
      <c r="J14" s="1061">
        <v>1142.470646</v>
      </c>
      <c r="K14" s="1059">
        <v>2920.913235</v>
      </c>
      <c r="L14" s="269"/>
      <c r="M14" s="817"/>
      <c r="N14" s="242"/>
      <c r="O14" s="242"/>
      <c r="P14" s="242"/>
      <c r="Q14" s="242"/>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row>
    <row r="15" spans="1:53" ht="15.75" customHeight="1">
      <c r="A15" s="249">
        <v>1999</v>
      </c>
      <c r="B15" s="251">
        <v>133190.65853484214</v>
      </c>
      <c r="C15" s="50">
        <v>109526.9610662256</v>
      </c>
      <c r="D15" s="1059">
        <v>78945.906703013141</v>
      </c>
      <c r="E15" s="1059">
        <v>30581.054363212461</v>
      </c>
      <c r="F15" s="1059">
        <v>19896.551925844418</v>
      </c>
      <c r="G15" s="1061">
        <v>16887.573487844416</v>
      </c>
      <c r="H15" s="1059">
        <v>3008.9784380000001</v>
      </c>
      <c r="I15" s="1059">
        <v>3767.4661040479004</v>
      </c>
      <c r="J15" s="1061">
        <v>1307.620891</v>
      </c>
      <c r="K15" s="1059">
        <v>2459.8452130479004</v>
      </c>
      <c r="L15" s="269"/>
      <c r="M15" s="817"/>
      <c r="N15" s="242"/>
      <c r="O15" s="242"/>
      <c r="P15" s="242"/>
      <c r="Q15" s="242"/>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row>
    <row r="16" spans="1:53" ht="15.75" customHeight="1">
      <c r="A16" s="249">
        <v>2000</v>
      </c>
      <c r="B16" s="1062">
        <v>131372.95058220683</v>
      </c>
      <c r="C16" s="50">
        <v>103432.10223757845</v>
      </c>
      <c r="D16" s="50">
        <v>73684.967658609297</v>
      </c>
      <c r="E16" s="50">
        <v>29747.134578969162</v>
      </c>
      <c r="F16" s="50">
        <v>23737.256822342297</v>
      </c>
      <c r="G16" s="248">
        <v>20944.490039411547</v>
      </c>
      <c r="H16" s="50">
        <v>2792.7667829307497</v>
      </c>
      <c r="I16" s="50">
        <v>4203.5916756660599</v>
      </c>
      <c r="J16" s="248">
        <v>1442.744146</v>
      </c>
      <c r="K16" s="50">
        <v>2760.8475296660599</v>
      </c>
      <c r="L16" s="269"/>
      <c r="M16" s="817"/>
      <c r="N16" s="242"/>
      <c r="O16" s="242"/>
      <c r="P16" s="242"/>
      <c r="Q16" s="242"/>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row>
    <row r="17" spans="1:53" ht="15.75" customHeight="1">
      <c r="A17" s="249">
        <v>2001</v>
      </c>
      <c r="B17" s="1062">
        <v>117298.96862531122</v>
      </c>
      <c r="C17" s="50">
        <v>93387.242420933442</v>
      </c>
      <c r="D17" s="50">
        <v>60343.272189999996</v>
      </c>
      <c r="E17" s="50">
        <v>33043.970230933446</v>
      </c>
      <c r="F17" s="1059">
        <v>21012.120582877786</v>
      </c>
      <c r="G17" s="248">
        <v>18422.689574916076</v>
      </c>
      <c r="H17" s="50">
        <v>2589.4310079617098</v>
      </c>
      <c r="I17" s="1059">
        <v>2899.6056214999999</v>
      </c>
      <c r="J17" s="248">
        <v>568.32992300000001</v>
      </c>
      <c r="K17" s="50">
        <v>2331.2756984999996</v>
      </c>
      <c r="L17" s="269"/>
      <c r="M17" s="269"/>
      <c r="N17" s="242"/>
      <c r="O17" s="242"/>
      <c r="P17" s="242"/>
      <c r="Q17" s="242"/>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c r="AZ17" s="269"/>
      <c r="BA17" s="269"/>
    </row>
    <row r="18" spans="1:53" ht="15.75" customHeight="1">
      <c r="A18" s="249">
        <v>2002</v>
      </c>
      <c r="B18" s="1062">
        <v>91821.754688483168</v>
      </c>
      <c r="C18" s="50">
        <v>70576.825843840081</v>
      </c>
      <c r="D18" s="50">
        <v>50056.724793999994</v>
      </c>
      <c r="E18" s="50">
        <v>20520.101049840094</v>
      </c>
      <c r="F18" s="50">
        <v>18930.144768643077</v>
      </c>
      <c r="G18" s="248">
        <v>16578.272472643075</v>
      </c>
      <c r="H18" s="50">
        <v>2351.872296</v>
      </c>
      <c r="I18" s="50">
        <v>2314.7840759999999</v>
      </c>
      <c r="J18" s="248">
        <v>298.45687399999997</v>
      </c>
      <c r="K18" s="50">
        <v>2016.3272020000002</v>
      </c>
      <c r="L18" s="269"/>
      <c r="M18" s="269"/>
      <c r="N18" s="242"/>
      <c r="O18" s="242"/>
      <c r="P18" s="242"/>
      <c r="Q18" s="242"/>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row>
    <row r="19" spans="1:53" ht="15.75" customHeight="1">
      <c r="A19" s="249">
        <v>2003</v>
      </c>
      <c r="B19" s="1062">
        <v>77794.246060530961</v>
      </c>
      <c r="C19" s="50">
        <v>60430.54452803095</v>
      </c>
      <c r="D19" s="50">
        <v>54726.575000000004</v>
      </c>
      <c r="E19" s="50">
        <v>5703.9695280309452</v>
      </c>
      <c r="F19" s="50">
        <v>15149.333639999999</v>
      </c>
      <c r="G19" s="248">
        <v>13374.903999999999</v>
      </c>
      <c r="H19" s="50">
        <v>1774.4296399999998</v>
      </c>
      <c r="I19" s="50">
        <v>2214.3678924999999</v>
      </c>
      <c r="J19" s="248">
        <v>199.419297</v>
      </c>
      <c r="K19" s="50">
        <v>2014.9485955</v>
      </c>
      <c r="L19" s="269"/>
      <c r="M19" s="269"/>
      <c r="N19" s="242"/>
      <c r="O19" s="242"/>
      <c r="P19" s="242"/>
      <c r="Q19" s="242"/>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69"/>
      <c r="BA19" s="269"/>
    </row>
    <row r="20" spans="1:53" ht="15.75" customHeight="1">
      <c r="A20" s="249">
        <v>2004</v>
      </c>
      <c r="B20" s="1062">
        <v>68961.898807199992</v>
      </c>
      <c r="C20" s="50">
        <v>53222.919578300003</v>
      </c>
      <c r="D20" s="50">
        <v>53187.178</v>
      </c>
      <c r="E20" s="50">
        <v>35.7415783</v>
      </c>
      <c r="F20" s="50">
        <v>14003.844105500002</v>
      </c>
      <c r="G20" s="248">
        <v>10978.285000000002</v>
      </c>
      <c r="H20" s="50">
        <v>3025.5591055</v>
      </c>
      <c r="I20" s="50">
        <v>1735.1351233999999</v>
      </c>
      <c r="J20" s="248">
        <v>142.39796899999999</v>
      </c>
      <c r="K20" s="50">
        <v>1592.7371543999998</v>
      </c>
      <c r="L20" s="269"/>
      <c r="M20" s="269"/>
      <c r="N20" s="242"/>
      <c r="O20" s="242"/>
      <c r="P20" s="242"/>
      <c r="Q20" s="242"/>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row>
    <row r="21" spans="1:53" ht="15.75" customHeight="1">
      <c r="A21" s="249">
        <v>2005</v>
      </c>
      <c r="B21" s="1062">
        <v>62327.618873286257</v>
      </c>
      <c r="C21" s="50">
        <v>49092.567898547124</v>
      </c>
      <c r="D21" s="50">
        <v>49085.686287793658</v>
      </c>
      <c r="E21" s="50">
        <v>6.881610753466914</v>
      </c>
      <c r="F21" s="50">
        <v>11426.268573739129</v>
      </c>
      <c r="G21" s="248">
        <v>7837.4016962063388</v>
      </c>
      <c r="H21" s="50">
        <v>3588.8668775327915</v>
      </c>
      <c r="I21" s="50">
        <v>1808.7824009999999</v>
      </c>
      <c r="J21" s="248">
        <v>109.87947899999999</v>
      </c>
      <c r="K21" s="50">
        <v>1698.902922</v>
      </c>
      <c r="L21" s="269"/>
      <c r="M21" s="269"/>
      <c r="N21" s="242"/>
      <c r="O21" s="242"/>
      <c r="P21" s="242"/>
      <c r="Q21" s="242"/>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row>
    <row r="22" spans="1:53" ht="15.75" customHeight="1">
      <c r="A22" s="249">
        <v>2006</v>
      </c>
      <c r="B22" s="1062">
        <v>57668.47443300562</v>
      </c>
      <c r="C22" s="50">
        <v>39399.010549447696</v>
      </c>
      <c r="D22" s="50">
        <v>39393.855572407607</v>
      </c>
      <c r="E22" s="50">
        <v>5.154977040088446</v>
      </c>
      <c r="F22" s="50">
        <v>16115.805212757414</v>
      </c>
      <c r="G22" s="248">
        <v>12082.913453592395</v>
      </c>
      <c r="H22" s="50">
        <v>4032.8917591650193</v>
      </c>
      <c r="I22" s="50">
        <v>2153.6586708005143</v>
      </c>
      <c r="J22" s="248">
        <v>134.94755800000001</v>
      </c>
      <c r="K22" s="50">
        <v>2018.7111128005145</v>
      </c>
      <c r="L22" s="269"/>
      <c r="M22" s="269"/>
      <c r="N22" s="242"/>
      <c r="O22" s="242"/>
      <c r="P22" s="242"/>
      <c r="Q22" s="242"/>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row>
    <row r="23" spans="1:53" ht="15.75" customHeight="1">
      <c r="A23" s="249">
        <v>2007</v>
      </c>
      <c r="B23" s="1062">
        <v>66185.283833743204</v>
      </c>
      <c r="C23" s="50">
        <v>48048.597839040063</v>
      </c>
      <c r="D23" s="50">
        <v>48040.547563042099</v>
      </c>
      <c r="E23" s="50">
        <v>8.0502759979676206</v>
      </c>
      <c r="F23" s="50">
        <v>16410.626506522873</v>
      </c>
      <c r="G23" s="248">
        <v>11345.2439103579</v>
      </c>
      <c r="H23" s="50">
        <v>5065.3825961649718</v>
      </c>
      <c r="I23" s="50">
        <v>1726.0594881802735</v>
      </c>
      <c r="J23" s="248">
        <v>214.214291</v>
      </c>
      <c r="K23" s="50">
        <v>1511.8451971802735</v>
      </c>
      <c r="L23" s="269"/>
      <c r="M23" s="269"/>
      <c r="N23" s="242"/>
      <c r="O23" s="242"/>
      <c r="P23" s="242"/>
      <c r="Q23" s="242"/>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row>
    <row r="24" spans="1:53" ht="15.75" customHeight="1">
      <c r="A24" s="249">
        <v>2008</v>
      </c>
      <c r="B24" s="1062">
        <v>65249.187273935138</v>
      </c>
      <c r="C24" s="1163" t="s">
        <v>32</v>
      </c>
      <c r="D24" s="1163" t="s">
        <v>32</v>
      </c>
      <c r="E24" s="50">
        <v>5.3023518961079343</v>
      </c>
      <c r="F24" s="1163" t="s">
        <v>32</v>
      </c>
      <c r="G24" s="1163" t="s">
        <v>32</v>
      </c>
      <c r="H24" s="50">
        <v>4696.5836557085349</v>
      </c>
      <c r="I24" s="50">
        <v>2072.4890563305003</v>
      </c>
      <c r="J24" s="248">
        <v>199.15334399999998</v>
      </c>
      <c r="K24" s="50">
        <v>1873.3357123305002</v>
      </c>
      <c r="L24" s="269"/>
      <c r="M24" s="269"/>
      <c r="N24" s="242"/>
      <c r="O24" s="242"/>
      <c r="P24" s="242"/>
      <c r="Q24" s="242"/>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row>
    <row r="25" spans="1:53" ht="15.75" customHeight="1">
      <c r="A25" s="249">
        <v>2009</v>
      </c>
      <c r="B25" s="1062">
        <v>60484.73030399999</v>
      </c>
      <c r="C25" s="1163" t="s">
        <v>32</v>
      </c>
      <c r="D25" s="1163" t="s">
        <v>32</v>
      </c>
      <c r="E25" s="50">
        <v>26.079170999999995</v>
      </c>
      <c r="F25" s="1163" t="s">
        <v>32</v>
      </c>
      <c r="G25" s="1163" t="s">
        <v>32</v>
      </c>
      <c r="H25" s="50">
        <v>4481.6691460000002</v>
      </c>
      <c r="I25" s="50">
        <v>2411.2883169999996</v>
      </c>
      <c r="J25" s="248">
        <v>224.46200100000001</v>
      </c>
      <c r="K25" s="50">
        <v>2186.8263159999997</v>
      </c>
      <c r="L25" s="269"/>
      <c r="M25" s="269"/>
      <c r="N25" s="242"/>
      <c r="O25" s="242"/>
      <c r="P25" s="242"/>
      <c r="Q25" s="242"/>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c r="AZ25" s="269"/>
      <c r="BA25" s="269"/>
    </row>
    <row r="26" spans="1:53" s="640" customFormat="1" ht="15.75" customHeight="1">
      <c r="A26" s="61" t="s">
        <v>128</v>
      </c>
      <c r="B26"/>
      <c r="C26"/>
      <c r="D26"/>
      <c r="E26"/>
      <c r="F26"/>
      <c r="G26"/>
      <c r="H26"/>
      <c r="I26" s="667"/>
      <c r="J26" s="670"/>
      <c r="K26" s="667"/>
      <c r="L26" s="269"/>
      <c r="M26" s="269"/>
      <c r="N26" s="644"/>
      <c r="O26" s="644"/>
      <c r="P26" s="644"/>
      <c r="Q26" s="644"/>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row>
    <row r="27" spans="1:53" s="640" customFormat="1" ht="15.75" customHeight="1">
      <c r="A27" s="278" t="s">
        <v>272</v>
      </c>
      <c r="B27"/>
      <c r="C27"/>
      <c r="D27"/>
      <c r="E27"/>
      <c r="F27"/>
      <c r="G27"/>
      <c r="H27"/>
      <c r="I27" s="667"/>
      <c r="J27" s="670"/>
      <c r="K27" s="667"/>
      <c r="L27" s="269"/>
      <c r="M27" s="269"/>
      <c r="N27" s="644"/>
      <c r="O27" s="644"/>
      <c r="P27" s="644"/>
      <c r="Q27" s="644"/>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row>
    <row r="28" spans="1:53" s="640" customFormat="1" ht="15.75" customHeight="1">
      <c r="A28" s="331" t="s">
        <v>600</v>
      </c>
      <c r="B28" s="672"/>
      <c r="C28" s="687"/>
      <c r="D28" s="688"/>
      <c r="E28" s="667"/>
      <c r="F28" s="687"/>
      <c r="G28" s="689"/>
      <c r="H28" s="667"/>
      <c r="I28" s="667"/>
      <c r="J28" s="670"/>
      <c r="K28" s="667"/>
      <c r="L28" s="269"/>
      <c r="M28" s="269"/>
      <c r="N28" s="644"/>
      <c r="O28" s="644"/>
      <c r="P28" s="644"/>
      <c r="Q28" s="644"/>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row>
    <row r="29" spans="1:53" s="640" customFormat="1" ht="15.75" customHeight="1">
      <c r="A29" s="619"/>
      <c r="B29" s="667"/>
      <c r="C29" s="687"/>
      <c r="D29" s="688"/>
      <c r="E29" s="667"/>
      <c r="F29" s="687"/>
      <c r="G29" s="689"/>
      <c r="H29" s="667"/>
      <c r="I29" s="667"/>
      <c r="J29" s="670"/>
      <c r="K29" s="667"/>
      <c r="L29" s="269"/>
      <c r="M29" s="269"/>
      <c r="N29" s="644"/>
      <c r="O29" s="644"/>
      <c r="P29" s="644"/>
      <c r="Q29" s="644"/>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row>
    <row r="30" spans="1:53" s="640" customFormat="1" ht="15.75" customHeight="1">
      <c r="A30" s="202"/>
      <c r="B30" s="291"/>
      <c r="C30" s="291"/>
      <c r="D30" s="260" t="s">
        <v>10</v>
      </c>
      <c r="E30" s="289"/>
      <c r="F30" s="442"/>
      <c r="G30" s="260" t="s">
        <v>10</v>
      </c>
      <c r="H30" s="371"/>
      <c r="I30" s="442"/>
      <c r="J30" s="260" t="s">
        <v>10</v>
      </c>
      <c r="K30" s="371"/>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69"/>
    </row>
    <row r="31" spans="1:53" s="640" customFormat="1" ht="31.5" customHeight="1">
      <c r="A31" s="201"/>
      <c r="B31" s="381"/>
      <c r="C31" s="381"/>
      <c r="D31" s="277" t="s">
        <v>626</v>
      </c>
      <c r="E31" s="681" t="s">
        <v>3</v>
      </c>
      <c r="F31" s="684"/>
      <c r="G31" s="683" t="s">
        <v>4</v>
      </c>
      <c r="H31" s="684" t="s">
        <v>3</v>
      </c>
      <c r="I31" s="684"/>
      <c r="J31" s="683" t="s">
        <v>4</v>
      </c>
      <c r="K31" s="682" t="s">
        <v>3</v>
      </c>
      <c r="L31" s="367"/>
      <c r="M31" s="28"/>
      <c r="N31" s="1139"/>
      <c r="O31" s="28"/>
      <c r="P31" s="28"/>
      <c r="Q31" s="28"/>
      <c r="R31" s="28"/>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row>
    <row r="32" spans="1:53" s="640" customFormat="1" ht="15.75" customHeight="1">
      <c r="A32" s="200"/>
      <c r="B32" s="260" t="s">
        <v>16</v>
      </c>
      <c r="C32" s="213"/>
      <c r="D32" s="213"/>
      <c r="E32" s="213"/>
      <c r="F32" s="213"/>
      <c r="G32" s="213"/>
      <c r="H32" s="213"/>
      <c r="I32" s="213"/>
      <c r="J32" s="213"/>
      <c r="K32" s="213"/>
      <c r="L32" s="28"/>
      <c r="M32" s="28"/>
      <c r="N32" s="28"/>
      <c r="O32" s="28"/>
      <c r="P32" s="28"/>
      <c r="Q32" s="28"/>
      <c r="R32" s="28"/>
      <c r="S32" s="28"/>
      <c r="T32" s="28"/>
      <c r="U32" s="28"/>
      <c r="V32" s="28"/>
      <c r="W32" s="28"/>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row>
    <row r="33" spans="1:53" ht="15.75" customHeight="1">
      <c r="A33" s="249">
        <v>2010</v>
      </c>
      <c r="B33" s="251">
        <v>60422.089324000015</v>
      </c>
      <c r="C33" s="50">
        <v>40371.921068492251</v>
      </c>
      <c r="D33" s="50">
        <v>40362.813296492248</v>
      </c>
      <c r="E33" s="50">
        <v>9.1077720000000006</v>
      </c>
      <c r="F33" s="50">
        <v>17677.843743507758</v>
      </c>
      <c r="G33" s="248">
        <v>11007.608373507757</v>
      </c>
      <c r="H33" s="50">
        <v>6670.2353700000003</v>
      </c>
      <c r="I33" s="50">
        <v>2372.3245120000001</v>
      </c>
      <c r="J33" s="248">
        <v>244.19094699999999</v>
      </c>
      <c r="K33" s="50">
        <v>2128.1335650000001</v>
      </c>
      <c r="L33" s="269"/>
      <c r="M33" s="269"/>
      <c r="N33" s="242"/>
      <c r="O33" s="242"/>
      <c r="P33" s="242"/>
      <c r="Q33" s="242"/>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row>
    <row r="34" spans="1:53" ht="15.75" customHeight="1">
      <c r="A34" s="249">
        <v>2011</v>
      </c>
      <c r="B34" s="623">
        <v>61645.198550000001</v>
      </c>
      <c r="C34" s="642">
        <v>39828.52302263723</v>
      </c>
      <c r="D34" s="642">
        <v>39820.479922637227</v>
      </c>
      <c r="E34" s="642">
        <v>8.043099999999999</v>
      </c>
      <c r="F34" s="642">
        <v>19447.122981362787</v>
      </c>
      <c r="G34" s="646">
        <v>12142.190217362784</v>
      </c>
      <c r="H34" s="642">
        <v>7304.932764000001</v>
      </c>
      <c r="I34" s="642">
        <v>2369.5525460000003</v>
      </c>
      <c r="J34" s="646">
        <v>257.40354199999996</v>
      </c>
      <c r="K34" s="642">
        <v>2112.1490040000003</v>
      </c>
      <c r="L34" s="269"/>
      <c r="M34" s="269"/>
      <c r="N34" s="242"/>
      <c r="O34" s="242"/>
      <c r="P34" s="242"/>
      <c r="Q34" s="242"/>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row>
    <row r="35" spans="1:53" ht="15.75" customHeight="1">
      <c r="A35" s="249">
        <v>2012</v>
      </c>
      <c r="B35" s="623">
        <v>65655.163451999993</v>
      </c>
      <c r="C35" s="642">
        <v>44907.372570937659</v>
      </c>
      <c r="D35" s="642">
        <v>44899.419170937661</v>
      </c>
      <c r="E35" s="642">
        <v>7.9533999999999994</v>
      </c>
      <c r="F35" s="642">
        <v>18213.461639062338</v>
      </c>
      <c r="G35" s="646">
        <v>11382.754709062339</v>
      </c>
      <c r="H35" s="642">
        <v>6830.7069299999994</v>
      </c>
      <c r="I35" s="642">
        <v>2534.3292419999998</v>
      </c>
      <c r="J35" s="646">
        <v>263.16042600000003</v>
      </c>
      <c r="K35" s="642">
        <v>2271.1688159999999</v>
      </c>
      <c r="L35" s="269"/>
      <c r="M35" s="269"/>
      <c r="N35" s="644"/>
      <c r="O35" s="644"/>
      <c r="P35" s="644"/>
      <c r="Q35" s="644"/>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row>
    <row r="36" spans="1:53" s="640" customFormat="1" ht="15.75" customHeight="1">
      <c r="A36" s="622">
        <v>2013</v>
      </c>
      <c r="B36" s="623">
        <v>67500.048089999997</v>
      </c>
      <c r="C36" s="642">
        <v>47937.359574392009</v>
      </c>
      <c r="D36" s="642">
        <v>47929.186214392008</v>
      </c>
      <c r="E36" s="642">
        <v>8.1733599999999988</v>
      </c>
      <c r="F36" s="642">
        <v>17218.982902607997</v>
      </c>
      <c r="G36" s="646">
        <v>9876.6491256079953</v>
      </c>
      <c r="H36" s="642">
        <v>7342.3337769999998</v>
      </c>
      <c r="I36" s="642">
        <v>2343.7056129999996</v>
      </c>
      <c r="J36" s="646">
        <v>258.25253999999995</v>
      </c>
      <c r="K36" s="642">
        <v>2085.4530729999997</v>
      </c>
      <c r="L36" s="269"/>
      <c r="M36" s="269"/>
      <c r="N36" s="644"/>
      <c r="O36" s="644"/>
      <c r="P36" s="644"/>
      <c r="Q36" s="644"/>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row>
    <row r="37" spans="1:53" s="640" customFormat="1" ht="15.75" customHeight="1">
      <c r="A37" s="622">
        <v>2014</v>
      </c>
      <c r="B37" s="672">
        <v>60930.529867000005</v>
      </c>
      <c r="C37" s="667">
        <v>41971.361918000002</v>
      </c>
      <c r="D37" s="667">
        <v>41964.250530000005</v>
      </c>
      <c r="E37" s="667">
        <v>7.1113879999999998</v>
      </c>
      <c r="F37" s="667">
        <v>17270.944725000001</v>
      </c>
      <c r="G37" s="670">
        <v>10293.655770000001</v>
      </c>
      <c r="H37" s="667">
        <v>6977.288955</v>
      </c>
      <c r="I37" s="667">
        <v>1688.2232239999998</v>
      </c>
      <c r="J37" s="670">
        <v>187.83892399999999</v>
      </c>
      <c r="K37" s="667">
        <v>1500.3842999999999</v>
      </c>
      <c r="L37" s="269"/>
      <c r="M37" s="269"/>
      <c r="N37" s="644"/>
      <c r="O37" s="644"/>
      <c r="P37" s="644"/>
      <c r="Q37" s="644"/>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row>
    <row r="38" spans="1:53" s="640" customFormat="1" ht="15.75" customHeight="1">
      <c r="A38" s="671">
        <v>2015</v>
      </c>
      <c r="B38" s="705">
        <v>61625.486610999993</v>
      </c>
      <c r="C38" s="699">
        <v>43409.087</v>
      </c>
      <c r="D38" s="699">
        <v>43400.363799999999</v>
      </c>
      <c r="E38" s="699">
        <v>8.7231999999999985</v>
      </c>
      <c r="F38" s="699">
        <v>16443.398136</v>
      </c>
      <c r="G38" s="703">
        <v>9439.2053780000006</v>
      </c>
      <c r="H38" s="699">
        <v>7004.1927580000001</v>
      </c>
      <c r="I38" s="699">
        <v>1773.001475</v>
      </c>
      <c r="J38" s="703">
        <v>161.25308100000001</v>
      </c>
      <c r="K38" s="699">
        <v>1611.748394</v>
      </c>
      <c r="L38" s="269"/>
      <c r="M38" s="269"/>
      <c r="N38" s="644"/>
      <c r="O38" s="644"/>
      <c r="P38" s="644"/>
      <c r="Q38" s="644"/>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row>
    <row r="39" spans="1:53" ht="15.75" customHeight="1">
      <c r="A39" s="704">
        <v>2016</v>
      </c>
      <c r="B39" s="816">
        <v>60308.03171499999</v>
      </c>
      <c r="C39" s="812">
        <v>41252.840114999992</v>
      </c>
      <c r="D39" s="812">
        <v>41245.608909999995</v>
      </c>
      <c r="E39" s="812">
        <v>7.2312050000000001</v>
      </c>
      <c r="F39" s="812">
        <v>17386.514372000001</v>
      </c>
      <c r="G39" s="814">
        <v>8562.6905200000001</v>
      </c>
      <c r="H39" s="812">
        <v>8823.8238520000014</v>
      </c>
      <c r="I39" s="812">
        <v>1668.677228</v>
      </c>
      <c r="J39" s="814">
        <v>130.839956</v>
      </c>
      <c r="K39" s="812">
        <v>1537.837272</v>
      </c>
      <c r="N39" s="702"/>
      <c r="O39" s="702"/>
      <c r="P39" s="702"/>
      <c r="Q39" s="702"/>
      <c r="AO39" s="23" t="s">
        <v>17</v>
      </c>
      <c r="AR39" s="23" t="e">
        <v>#REF!</v>
      </c>
    </row>
    <row r="40" spans="1:53" ht="15.75" customHeight="1">
      <c r="A40" s="815">
        <v>2017</v>
      </c>
      <c r="B40" s="976">
        <v>59009.413080240003</v>
      </c>
      <c r="C40" s="972">
        <v>38533.789044999998</v>
      </c>
      <c r="D40" s="972">
        <v>38525.812279999998</v>
      </c>
      <c r="E40" s="972">
        <v>7.9767649999999994</v>
      </c>
      <c r="F40" s="972">
        <v>18605.353849539999</v>
      </c>
      <c r="G40" s="974">
        <v>8765.3466099999987</v>
      </c>
      <c r="H40" s="972">
        <v>9840.007239540002</v>
      </c>
      <c r="I40" s="972">
        <v>1870.2701857</v>
      </c>
      <c r="J40" s="974">
        <v>149.46763000000001</v>
      </c>
      <c r="K40" s="972">
        <v>1720.8025556999999</v>
      </c>
      <c r="L40" s="811"/>
      <c r="M40" s="811"/>
      <c r="N40" s="813"/>
      <c r="O40" s="813"/>
      <c r="P40" s="813"/>
      <c r="Q40" s="813"/>
    </row>
    <row r="41" spans="1:53" ht="15.75" customHeight="1">
      <c r="A41" s="975">
        <v>2018</v>
      </c>
      <c r="B41" s="1059">
        <v>48712.945092202164</v>
      </c>
      <c r="C41" s="1059">
        <v>28592.644999999997</v>
      </c>
      <c r="D41" s="1059">
        <v>28592.644999999997</v>
      </c>
      <c r="E41" s="1059">
        <v>0</v>
      </c>
      <c r="F41" s="1059">
        <v>18454.066620982558</v>
      </c>
      <c r="G41" s="1059">
        <v>8789.2820000000011</v>
      </c>
      <c r="H41" s="1059">
        <v>9664.7846209825584</v>
      </c>
      <c r="I41" s="1059">
        <v>1666.2334712196068</v>
      </c>
      <c r="J41" s="1059">
        <v>115.43861140142518</v>
      </c>
      <c r="K41" s="1059">
        <v>1550.7948598181817</v>
      </c>
      <c r="N41" s="813"/>
      <c r="O41" s="813"/>
      <c r="P41" s="813"/>
      <c r="Q41" s="813"/>
    </row>
    <row r="42" spans="1:53" ht="15.75" customHeight="1">
      <c r="A42" s="278"/>
    </row>
  </sheetData>
  <conditionalFormatting sqref="F34 I34 L34:GR34 A34:C35 A33:GR33 A28:GR29 I26:GR27 L36:L38 L39:M39 A42:GR1011 A36:A41 R35:GR41 D40:E41 G40:H41 J40:M41 E41:I41 A1:GR23 A24:B25 E24:E25 H24:GR25">
    <cfRule type="cellIs" dxfId="35" priority="29" stopIfTrue="1" operator="equal">
      <formula>0</formula>
    </cfRule>
  </conditionalFormatting>
  <conditionalFormatting sqref="D34:E34">
    <cfRule type="cellIs" dxfId="34" priority="28" stopIfTrue="1" operator="equal">
      <formula>0</formula>
    </cfRule>
  </conditionalFormatting>
  <conditionalFormatting sqref="G34:H34">
    <cfRule type="cellIs" dxfId="33" priority="27" stopIfTrue="1" operator="equal">
      <formula>0</formula>
    </cfRule>
  </conditionalFormatting>
  <conditionalFormatting sqref="J34:K34">
    <cfRule type="cellIs" dxfId="32" priority="26" stopIfTrue="1" operator="equal">
      <formula>0</formula>
    </cfRule>
  </conditionalFormatting>
  <conditionalFormatting sqref="F35 I35 L35:Q35 M36:Q38 N39:Q41">
    <cfRule type="cellIs" dxfId="31" priority="25" stopIfTrue="1" operator="equal">
      <formula>0</formula>
    </cfRule>
  </conditionalFormatting>
  <conditionalFormatting sqref="D35:E35">
    <cfRule type="cellIs" dxfId="30" priority="24" stopIfTrue="1" operator="equal">
      <formula>0</formula>
    </cfRule>
  </conditionalFormatting>
  <conditionalFormatting sqref="G35:H35">
    <cfRule type="cellIs" dxfId="29" priority="23" stopIfTrue="1" operator="equal">
      <formula>0</formula>
    </cfRule>
  </conditionalFormatting>
  <conditionalFormatting sqref="J35:K35">
    <cfRule type="cellIs" dxfId="28" priority="22" stopIfTrue="1" operator="equal">
      <formula>0</formula>
    </cfRule>
  </conditionalFormatting>
  <conditionalFormatting sqref="B36:C36">
    <cfRule type="cellIs" dxfId="27" priority="21" stopIfTrue="1" operator="equal">
      <formula>0</formula>
    </cfRule>
  </conditionalFormatting>
  <conditionalFormatting sqref="F36 I36">
    <cfRule type="cellIs" dxfId="26" priority="20" stopIfTrue="1" operator="equal">
      <formula>0</formula>
    </cfRule>
  </conditionalFormatting>
  <conditionalFormatting sqref="D36:E36">
    <cfRule type="cellIs" dxfId="25" priority="19" stopIfTrue="1" operator="equal">
      <formula>0</formula>
    </cfRule>
  </conditionalFormatting>
  <conditionalFormatting sqref="G36:H36">
    <cfRule type="cellIs" dxfId="24" priority="18" stopIfTrue="1" operator="equal">
      <formula>0</formula>
    </cfRule>
  </conditionalFormatting>
  <conditionalFormatting sqref="J36:K36">
    <cfRule type="cellIs" dxfId="23" priority="17" stopIfTrue="1" operator="equal">
      <formula>0</formula>
    </cfRule>
  </conditionalFormatting>
  <conditionalFormatting sqref="B37:C40">
    <cfRule type="cellIs" dxfId="22" priority="16" stopIfTrue="1" operator="equal">
      <formula>0</formula>
    </cfRule>
  </conditionalFormatting>
  <conditionalFormatting sqref="F37:F41 I37:I41">
    <cfRule type="cellIs" dxfId="21" priority="15" stopIfTrue="1" operator="equal">
      <formula>0</formula>
    </cfRule>
  </conditionalFormatting>
  <conditionalFormatting sqref="D37:E39">
    <cfRule type="cellIs" dxfId="20" priority="14" stopIfTrue="1" operator="equal">
      <formula>0</formula>
    </cfRule>
  </conditionalFormatting>
  <conditionalFormatting sqref="G37:H39">
    <cfRule type="cellIs" dxfId="19" priority="13" stopIfTrue="1" operator="equal">
      <formula>0</formula>
    </cfRule>
  </conditionalFormatting>
  <conditionalFormatting sqref="J37:K39">
    <cfRule type="cellIs" dxfId="18" priority="12" stopIfTrue="1" operator="equal">
      <formula>0</formula>
    </cfRule>
  </conditionalFormatting>
  <conditionalFormatting sqref="A30:GR32">
    <cfRule type="cellIs" dxfId="17" priority="11" stopIfTrue="1" operator="equal">
      <formula>0</formula>
    </cfRule>
  </conditionalFormatting>
  <conditionalFormatting sqref="A26:A27">
    <cfRule type="cellIs" dxfId="16" priority="10" stopIfTrue="1" operator="equal">
      <formula>0</formula>
    </cfRule>
  </conditionalFormatting>
  <conditionalFormatting sqref="B41:C41">
    <cfRule type="cellIs" dxfId="15" priority="9" stopIfTrue="1" operator="equal">
      <formula>0</formula>
    </cfRule>
  </conditionalFormatting>
  <conditionalFormatting sqref="C24">
    <cfRule type="cellIs" dxfId="14" priority="8" stopIfTrue="1" operator="equal">
      <formula>0</formula>
    </cfRule>
  </conditionalFormatting>
  <conditionalFormatting sqref="C25">
    <cfRule type="cellIs" dxfId="13" priority="7" stopIfTrue="1" operator="equal">
      <formula>0</formula>
    </cfRule>
  </conditionalFormatting>
  <conditionalFormatting sqref="D24">
    <cfRule type="cellIs" dxfId="12" priority="6" stopIfTrue="1" operator="equal">
      <formula>0</formula>
    </cfRule>
  </conditionalFormatting>
  <conditionalFormatting sqref="D25">
    <cfRule type="cellIs" dxfId="11" priority="5" stopIfTrue="1" operator="equal">
      <formula>0</formula>
    </cfRule>
  </conditionalFormatting>
  <conditionalFormatting sqref="F24">
    <cfRule type="cellIs" dxfId="10" priority="4" stopIfTrue="1" operator="equal">
      <formula>0</formula>
    </cfRule>
  </conditionalFormatting>
  <conditionalFormatting sqref="F25">
    <cfRule type="cellIs" dxfId="9" priority="3" stopIfTrue="1" operator="equal">
      <formula>0</formula>
    </cfRule>
  </conditionalFormatting>
  <conditionalFormatting sqref="G24">
    <cfRule type="cellIs" dxfId="8" priority="2" stopIfTrue="1" operator="equal">
      <formula>0</formula>
    </cfRule>
  </conditionalFormatting>
  <conditionalFormatting sqref="G25">
    <cfRule type="cellIs" dxfId="7"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27" max="11" man="1"/>
  </rowBreaks>
  <colBreaks count="3" manualBreakCount="3">
    <brk id="23" min="2" max="52" man="1"/>
    <brk id="33" min="2" max="52" man="1"/>
    <brk id="43" min="2" max="51"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tabColor rgb="FFEDF082"/>
  </sheetPr>
  <dimension ref="A1:AD72"/>
  <sheetViews>
    <sheetView view="pageBreakPreview" zoomScaleNormal="100" zoomScaleSheetLayoutView="100" workbookViewId="0">
      <pane xSplit="5" ySplit="3" topLeftCell="F4" activePane="bottomRight" state="frozen"/>
      <selection pane="topRight" activeCell="F1" sqref="F1"/>
      <selection pane="bottomLeft" activeCell="A4" sqref="A4"/>
      <selection pane="bottomRight"/>
    </sheetView>
  </sheetViews>
  <sheetFormatPr baseColWidth="10" defaultRowHeight="15"/>
  <cols>
    <col min="1" max="1" width="3.5703125" customWidth="1"/>
    <col min="2" max="2" width="9" customWidth="1"/>
    <col min="3" max="3" width="13.85546875" customWidth="1"/>
    <col min="4" max="4" width="21.42578125" customWidth="1"/>
    <col min="5" max="5" width="2.85546875" customWidth="1"/>
    <col min="6" max="17" width="7" customWidth="1"/>
    <col min="18" max="18" width="7.42578125" customWidth="1"/>
    <col min="19" max="19" width="7.7109375" customWidth="1"/>
    <col min="20" max="20" width="8.5703125" customWidth="1"/>
    <col min="21" max="21" width="2.85546875" customWidth="1"/>
    <col min="22" max="22" width="11.42578125" customWidth="1"/>
    <col min="24" max="24" width="14.85546875" style="486" customWidth="1"/>
    <col min="27" max="27" width="11.42578125" customWidth="1"/>
    <col min="29" max="29" width="11.42578125" customWidth="1"/>
    <col min="30" max="30" width="12.28515625" bestFit="1" customWidth="1"/>
  </cols>
  <sheetData>
    <row r="1" spans="1:25" s="143" customFormat="1" ht="12" customHeight="1">
      <c r="A1" s="181"/>
      <c r="B1" s="180"/>
      <c r="C1" s="180"/>
      <c r="D1" s="180"/>
      <c r="E1" s="179"/>
      <c r="F1" s="178"/>
      <c r="G1" s="177"/>
      <c r="H1" s="191"/>
      <c r="I1" s="1176" t="s">
        <v>191</v>
      </c>
      <c r="J1" s="1177"/>
      <c r="K1" s="1178"/>
      <c r="L1" s="1176" t="s">
        <v>27</v>
      </c>
      <c r="M1" s="1179"/>
      <c r="N1" s="1177"/>
      <c r="O1" s="1180"/>
      <c r="P1" s="1177"/>
      <c r="Q1" s="1181"/>
      <c r="R1" s="1177" t="s">
        <v>20</v>
      </c>
      <c r="S1" s="1177"/>
      <c r="T1" s="176"/>
      <c r="U1" s="175"/>
      <c r="V1" s="172"/>
      <c r="W1" s="144"/>
      <c r="X1" s="504"/>
    </row>
    <row r="2" spans="1:25" s="143" customFormat="1" ht="37.15" customHeight="1">
      <c r="A2" s="1300" t="s">
        <v>570</v>
      </c>
      <c r="B2" s="1300"/>
      <c r="C2" s="1300"/>
      <c r="D2" s="1300"/>
      <c r="E2" s="174" t="s">
        <v>439</v>
      </c>
      <c r="F2" s="172" t="s">
        <v>440</v>
      </c>
      <c r="G2" s="172" t="s">
        <v>628</v>
      </c>
      <c r="H2" s="171" t="s">
        <v>629</v>
      </c>
      <c r="I2" s="173" t="s">
        <v>632</v>
      </c>
      <c r="J2" s="172" t="s">
        <v>630</v>
      </c>
      <c r="K2" s="174" t="s">
        <v>631</v>
      </c>
      <c r="L2" s="678" t="s">
        <v>500</v>
      </c>
      <c r="M2" s="172" t="s">
        <v>441</v>
      </c>
      <c r="N2" s="172" t="s">
        <v>633</v>
      </c>
      <c r="O2" s="172" t="s">
        <v>443</v>
      </c>
      <c r="P2" s="172" t="s">
        <v>442</v>
      </c>
      <c r="Q2" s="174" t="s">
        <v>634</v>
      </c>
      <c r="R2" s="507" t="s">
        <v>635</v>
      </c>
      <c r="S2" s="507" t="s">
        <v>636</v>
      </c>
      <c r="T2" s="171" t="s">
        <v>637</v>
      </c>
      <c r="U2" s="170" t="s">
        <v>439</v>
      </c>
      <c r="V2" s="507"/>
      <c r="W2" s="512"/>
      <c r="X2" s="506"/>
    </row>
    <row r="3" spans="1:25" s="143" customFormat="1" ht="9" customHeight="1">
      <c r="A3" s="1298" t="s">
        <v>174</v>
      </c>
      <c r="B3" s="1298"/>
      <c r="C3" s="1298"/>
      <c r="D3" s="1298"/>
      <c r="E3" s="169"/>
      <c r="F3" s="165"/>
      <c r="G3" s="165"/>
      <c r="H3" s="192"/>
      <c r="I3" s="167"/>
      <c r="J3" s="165"/>
      <c r="K3" s="168"/>
      <c r="L3" s="189"/>
      <c r="M3" s="166"/>
      <c r="N3" s="166"/>
      <c r="O3" s="166"/>
      <c r="P3" s="166"/>
      <c r="Q3" s="190"/>
      <c r="R3" s="165"/>
      <c r="S3" s="165"/>
      <c r="T3" s="164"/>
      <c r="U3" s="163"/>
      <c r="V3" s="508"/>
      <c r="W3" s="144"/>
      <c r="X3" s="504"/>
    </row>
    <row r="4" spans="1:25" s="143" customFormat="1" ht="11.25" customHeight="1">
      <c r="A4" s="1301" t="s">
        <v>173</v>
      </c>
      <c r="B4" s="1295"/>
      <c r="C4" s="1290" t="s">
        <v>172</v>
      </c>
      <c r="D4" s="1290"/>
      <c r="E4" s="161">
        <v>1</v>
      </c>
      <c r="F4" s="906">
        <v>3845.1586177030003</v>
      </c>
      <c r="G4" s="907">
        <v>57.353428571428566</v>
      </c>
      <c r="H4" s="908">
        <v>38304.537088662</v>
      </c>
      <c r="I4" s="906">
        <v>16564.442443466694</v>
      </c>
      <c r="J4" s="907">
        <v>42317.8128</v>
      </c>
      <c r="K4" s="909">
        <v>10836.111999999999</v>
      </c>
      <c r="L4" s="906">
        <v>138311.21834999998</v>
      </c>
      <c r="M4" s="910">
        <v>12334.013080000001</v>
      </c>
      <c r="N4" s="910" t="s">
        <v>30</v>
      </c>
      <c r="O4" s="910">
        <v>1303.083528959276</v>
      </c>
      <c r="P4" s="910">
        <v>58612.105749629911</v>
      </c>
      <c r="Q4" s="1137" t="s">
        <v>30</v>
      </c>
      <c r="R4" s="907">
        <v>15485.087946870513</v>
      </c>
      <c r="S4" s="912"/>
      <c r="T4" s="908">
        <v>345245.61221840826</v>
      </c>
      <c r="U4" s="157">
        <v>1</v>
      </c>
      <c r="V4" s="160"/>
      <c r="W4" s="144"/>
      <c r="X4" s="505"/>
    </row>
    <row r="5" spans="1:25" s="143" customFormat="1" ht="11.25" customHeight="1">
      <c r="A5" s="1302"/>
      <c r="B5" s="1296"/>
      <c r="C5" s="1291" t="s">
        <v>92</v>
      </c>
      <c r="D5" s="1291"/>
      <c r="E5" s="160">
        <v>2</v>
      </c>
      <c r="F5" s="911"/>
      <c r="G5" s="912"/>
      <c r="H5" s="913"/>
      <c r="I5" s="911"/>
      <c r="J5" s="912"/>
      <c r="K5" s="914"/>
      <c r="L5" s="911"/>
      <c r="M5" s="912"/>
      <c r="N5" s="907">
        <v>15261.433297225667</v>
      </c>
      <c r="O5" s="912"/>
      <c r="P5" s="912"/>
      <c r="Q5" s="914"/>
      <c r="R5" s="912"/>
      <c r="S5" s="915"/>
      <c r="T5" s="916">
        <v>15261.433297225667</v>
      </c>
      <c r="U5" s="160">
        <v>2</v>
      </c>
      <c r="V5" s="160"/>
      <c r="W5" s="144"/>
      <c r="X5" s="505"/>
    </row>
    <row r="6" spans="1:25" s="143" customFormat="1" ht="11.25" customHeight="1">
      <c r="A6" s="1302"/>
      <c r="B6" s="1296"/>
      <c r="C6" s="1293" t="s">
        <v>91</v>
      </c>
      <c r="D6" s="1293"/>
      <c r="E6" s="160">
        <v>3</v>
      </c>
      <c r="F6" s="911"/>
      <c r="G6" s="912"/>
      <c r="H6" s="913"/>
      <c r="I6" s="911"/>
      <c r="J6" s="912"/>
      <c r="K6" s="914"/>
      <c r="L6" s="911">
        <v>293.83165000000002</v>
      </c>
      <c r="M6" s="907">
        <v>0</v>
      </c>
      <c r="N6" s="907" t="s">
        <v>30</v>
      </c>
      <c r="O6" s="907">
        <v>1.5567</v>
      </c>
      <c r="P6" s="917"/>
      <c r="Q6" s="909">
        <v>0</v>
      </c>
      <c r="R6" s="912"/>
      <c r="S6" s="912"/>
      <c r="T6" s="916">
        <v>295.38835</v>
      </c>
      <c r="U6" s="160">
        <v>3</v>
      </c>
      <c r="V6" s="160"/>
      <c r="W6" s="605"/>
      <c r="X6" s="505"/>
    </row>
    <row r="7" spans="1:25" s="143" customFormat="1" ht="11.25" customHeight="1">
      <c r="A7" s="1302"/>
      <c r="B7" s="1296"/>
      <c r="C7" s="1285" t="s">
        <v>171</v>
      </c>
      <c r="D7" s="1285"/>
      <c r="E7" s="158">
        <v>4</v>
      </c>
      <c r="F7" s="918">
        <v>3845.1586177030003</v>
      </c>
      <c r="G7" s="919">
        <v>57.353428571428566</v>
      </c>
      <c r="H7" s="920">
        <v>38304.537088662</v>
      </c>
      <c r="I7" s="918">
        <v>16564.442443466694</v>
      </c>
      <c r="J7" s="919">
        <v>42317.8128</v>
      </c>
      <c r="K7" s="921">
        <v>10836.111999999999</v>
      </c>
      <c r="L7" s="918">
        <v>138605.04999999999</v>
      </c>
      <c r="M7" s="919">
        <v>12334.013080000001</v>
      </c>
      <c r="N7" s="919" t="s">
        <v>30</v>
      </c>
      <c r="O7" s="919">
        <v>1304.6402289592761</v>
      </c>
      <c r="P7" s="919">
        <v>58612.105749629911</v>
      </c>
      <c r="Q7" s="921" t="s">
        <v>30</v>
      </c>
      <c r="R7" s="919">
        <v>15485.087946870513</v>
      </c>
      <c r="S7" s="932"/>
      <c r="T7" s="920">
        <v>360802.43386563391</v>
      </c>
      <c r="U7" s="157">
        <v>4</v>
      </c>
      <c r="V7" s="160"/>
      <c r="W7" s="144"/>
      <c r="X7" s="505"/>
    </row>
    <row r="8" spans="1:25" s="143" customFormat="1" ht="11.25" customHeight="1">
      <c r="A8" s="1302"/>
      <c r="B8" s="1296"/>
      <c r="C8" s="1290" t="s">
        <v>90</v>
      </c>
      <c r="D8" s="1290"/>
      <c r="E8" s="161">
        <v>5</v>
      </c>
      <c r="F8" s="912"/>
      <c r="G8" s="912"/>
      <c r="H8" s="913"/>
      <c r="I8" s="911"/>
      <c r="J8" s="912"/>
      <c r="K8" s="914"/>
      <c r="L8" s="911"/>
      <c r="M8" s="912"/>
      <c r="N8" s="907">
        <v>0</v>
      </c>
      <c r="O8" s="912"/>
      <c r="P8" s="912"/>
      <c r="Q8" s="914"/>
      <c r="R8" s="912"/>
      <c r="S8" s="915"/>
      <c r="T8" s="916">
        <v>0</v>
      </c>
      <c r="U8" s="157">
        <v>5</v>
      </c>
      <c r="V8" s="160"/>
      <c r="W8" s="144"/>
      <c r="X8" s="505"/>
    </row>
    <row r="9" spans="1:25" s="1025" customFormat="1" ht="11.25" customHeight="1">
      <c r="A9" s="1302"/>
      <c r="B9" s="1296"/>
      <c r="C9" s="1299" t="s">
        <v>654</v>
      </c>
      <c r="D9" s="1299"/>
      <c r="E9" s="161">
        <v>6</v>
      </c>
      <c r="F9" s="912"/>
      <c r="G9" s="912"/>
      <c r="H9" s="913"/>
      <c r="I9" s="911"/>
      <c r="J9" s="912"/>
      <c r="K9" s="914"/>
      <c r="L9" s="911"/>
      <c r="M9" s="912"/>
      <c r="N9" s="912"/>
      <c r="O9" s="912"/>
      <c r="P9" s="912"/>
      <c r="Q9" s="914"/>
      <c r="R9" s="912"/>
      <c r="S9" s="915"/>
      <c r="T9" s="916">
        <v>0</v>
      </c>
      <c r="U9" s="157">
        <v>6</v>
      </c>
      <c r="V9" s="160"/>
      <c r="W9" s="1129"/>
      <c r="X9" s="505"/>
    </row>
    <row r="10" spans="1:25" s="143" customFormat="1" ht="11.25" customHeight="1">
      <c r="A10" s="1302"/>
      <c r="B10" s="1296"/>
      <c r="C10" s="1293" t="s">
        <v>170</v>
      </c>
      <c r="D10" s="1293"/>
      <c r="E10" s="161">
        <v>7</v>
      </c>
      <c r="F10" s="912"/>
      <c r="G10" s="912"/>
      <c r="H10" s="913"/>
      <c r="I10" s="911"/>
      <c r="J10" s="912"/>
      <c r="K10" s="914"/>
      <c r="L10" s="911"/>
      <c r="M10" s="907">
        <v>233.03157999999999</v>
      </c>
      <c r="N10" s="907" t="s">
        <v>30</v>
      </c>
      <c r="O10" s="907">
        <v>0</v>
      </c>
      <c r="P10" s="917"/>
      <c r="Q10" s="909" t="s">
        <v>30</v>
      </c>
      <c r="R10" s="912"/>
      <c r="S10" s="912"/>
      <c r="T10" s="916">
        <v>241.50643126580104</v>
      </c>
      <c r="U10" s="160">
        <v>7</v>
      </c>
      <c r="V10" s="160"/>
      <c r="W10" s="144"/>
      <c r="X10" s="505"/>
    </row>
    <row r="11" spans="1:25" s="143" customFormat="1" ht="11.25" customHeight="1">
      <c r="A11" s="1303"/>
      <c r="B11" s="1297"/>
      <c r="C11" s="1289" t="s">
        <v>169</v>
      </c>
      <c r="D11" s="1289"/>
      <c r="E11" s="158">
        <v>8</v>
      </c>
      <c r="F11" s="922">
        <v>3845.1586177030003</v>
      </c>
      <c r="G11" s="923">
        <v>57.353428571428566</v>
      </c>
      <c r="H11" s="924">
        <v>38304.537088662</v>
      </c>
      <c r="I11" s="925">
        <v>16564.442443466694</v>
      </c>
      <c r="J11" s="922">
        <v>42317.8128</v>
      </c>
      <c r="K11" s="926">
        <v>10836.111999999999</v>
      </c>
      <c r="L11" s="925">
        <v>138605.04999999999</v>
      </c>
      <c r="M11" s="922">
        <v>12100.9815</v>
      </c>
      <c r="N11" s="922">
        <v>20824.363135959866</v>
      </c>
      <c r="O11" s="922">
        <v>1304.6402289592761</v>
      </c>
      <c r="P11" s="922">
        <v>58612.105749629911</v>
      </c>
      <c r="Q11" s="926">
        <v>1703.2824945454545</v>
      </c>
      <c r="R11" s="922">
        <v>15485.087946870513</v>
      </c>
      <c r="S11" s="945"/>
      <c r="T11" s="924">
        <v>360560.92743436812</v>
      </c>
      <c r="U11" s="157">
        <v>8</v>
      </c>
      <c r="V11" s="160"/>
      <c r="W11" s="1026"/>
      <c r="X11" s="505"/>
      <c r="Y11" s="1025"/>
    </row>
    <row r="12" spans="1:25" s="143" customFormat="1" ht="13.15" customHeight="1">
      <c r="A12" s="1301" t="s">
        <v>168</v>
      </c>
      <c r="B12" s="1295" t="s">
        <v>89</v>
      </c>
      <c r="C12" s="1290" t="s">
        <v>167</v>
      </c>
      <c r="D12" s="1290"/>
      <c r="E12" s="161">
        <v>9</v>
      </c>
      <c r="F12" s="907">
        <v>0</v>
      </c>
      <c r="G12" s="910">
        <v>0</v>
      </c>
      <c r="H12" s="913"/>
      <c r="I12" s="927"/>
      <c r="J12" s="912"/>
      <c r="K12" s="914"/>
      <c r="L12" s="928">
        <v>3601.2440000000001</v>
      </c>
      <c r="M12" s="907">
        <v>2266.6640000000002</v>
      </c>
      <c r="N12" s="907" t="s">
        <v>30</v>
      </c>
      <c r="O12" s="907" t="s">
        <v>30</v>
      </c>
      <c r="P12" s="910">
        <v>0</v>
      </c>
      <c r="Q12" s="1137" t="s">
        <v>30</v>
      </c>
      <c r="R12" s="912"/>
      <c r="S12" s="912"/>
      <c r="T12" s="916">
        <v>5886.2232058260061</v>
      </c>
      <c r="U12" s="157">
        <v>9</v>
      </c>
      <c r="V12" s="160"/>
      <c r="W12" s="144"/>
      <c r="X12" s="505"/>
    </row>
    <row r="13" spans="1:25" s="143" customFormat="1" ht="13.15" customHeight="1">
      <c r="A13" s="1302"/>
      <c r="B13" s="1296"/>
      <c r="C13" s="1291" t="s">
        <v>166</v>
      </c>
      <c r="D13" s="1291"/>
      <c r="E13" s="161">
        <v>10</v>
      </c>
      <c r="F13" s="907">
        <v>0</v>
      </c>
      <c r="G13" s="907">
        <v>0</v>
      </c>
      <c r="H13" s="929"/>
      <c r="I13" s="927"/>
      <c r="J13" s="912"/>
      <c r="K13" s="914"/>
      <c r="L13" s="928">
        <v>6042.84</v>
      </c>
      <c r="M13" s="907">
        <v>6319.9189999999999</v>
      </c>
      <c r="N13" s="907">
        <v>0</v>
      </c>
      <c r="O13" s="907" t="s">
        <v>30</v>
      </c>
      <c r="P13" s="907">
        <v>4622.0029999999997</v>
      </c>
      <c r="Q13" s="909" t="s">
        <v>30</v>
      </c>
      <c r="R13" s="912"/>
      <c r="S13" s="912"/>
      <c r="T13" s="916">
        <v>17010.811000000002</v>
      </c>
      <c r="U13" s="160">
        <v>10</v>
      </c>
      <c r="V13" s="160"/>
      <c r="W13" s="144"/>
      <c r="X13" s="505"/>
    </row>
    <row r="14" spans="1:25" s="143" customFormat="1" ht="11.25" customHeight="1">
      <c r="A14" s="1302"/>
      <c r="B14" s="1296"/>
      <c r="C14" s="1291" t="s">
        <v>48</v>
      </c>
      <c r="D14" s="1291"/>
      <c r="E14" s="161">
        <v>11</v>
      </c>
      <c r="F14" s="907">
        <v>0</v>
      </c>
      <c r="G14" s="907">
        <v>0</v>
      </c>
      <c r="H14" s="913"/>
      <c r="I14" s="927"/>
      <c r="J14" s="912"/>
      <c r="K14" s="914"/>
      <c r="L14" s="928">
        <v>4969.2049999999999</v>
      </c>
      <c r="M14" s="907" t="s">
        <v>30</v>
      </c>
      <c r="N14" s="907" t="s">
        <v>30</v>
      </c>
      <c r="O14" s="907">
        <v>0</v>
      </c>
      <c r="P14" s="907" t="s">
        <v>30</v>
      </c>
      <c r="Q14" s="909">
        <v>0</v>
      </c>
      <c r="R14" s="907">
        <v>0</v>
      </c>
      <c r="S14" s="912"/>
      <c r="T14" s="916">
        <v>5536.6626170843665</v>
      </c>
      <c r="U14" s="160">
        <v>11</v>
      </c>
      <c r="V14" s="160"/>
      <c r="W14" s="144"/>
      <c r="X14" s="505"/>
    </row>
    <row r="15" spans="1:25" s="143" customFormat="1" ht="11.25" customHeight="1">
      <c r="A15" s="1302"/>
      <c r="B15" s="1296"/>
      <c r="C15" s="1291" t="s">
        <v>165</v>
      </c>
      <c r="D15" s="1291"/>
      <c r="E15" s="161">
        <v>12</v>
      </c>
      <c r="F15" s="912"/>
      <c r="G15" s="912"/>
      <c r="H15" s="930"/>
      <c r="I15" s="927"/>
      <c r="J15" s="912"/>
      <c r="K15" s="914"/>
      <c r="L15" s="911"/>
      <c r="M15" s="912"/>
      <c r="N15" s="912"/>
      <c r="O15" s="912"/>
      <c r="P15" s="917"/>
      <c r="Q15" s="914"/>
      <c r="R15" s="912"/>
      <c r="S15" s="912"/>
      <c r="T15" s="913"/>
      <c r="U15" s="160">
        <v>12</v>
      </c>
      <c r="V15" s="160"/>
      <c r="W15" s="144"/>
      <c r="X15" s="505"/>
    </row>
    <row r="16" spans="1:25" s="143" customFormat="1" ht="11.25" customHeight="1">
      <c r="A16" s="1302"/>
      <c r="B16" s="1296"/>
      <c r="C16" s="1291" t="s">
        <v>164</v>
      </c>
      <c r="D16" s="1291"/>
      <c r="E16" s="161">
        <v>13</v>
      </c>
      <c r="F16" s="912"/>
      <c r="G16" s="912"/>
      <c r="H16" s="916">
        <v>38304.537088662</v>
      </c>
      <c r="I16" s="927"/>
      <c r="J16" s="912"/>
      <c r="K16" s="914"/>
      <c r="L16" s="911"/>
      <c r="M16" s="912"/>
      <c r="N16" s="912"/>
      <c r="O16" s="912"/>
      <c r="P16" s="917"/>
      <c r="Q16" s="914"/>
      <c r="R16" s="912"/>
      <c r="S16" s="912"/>
      <c r="T16" s="916">
        <v>38304.537088662</v>
      </c>
      <c r="U16" s="160">
        <v>13</v>
      </c>
      <c r="V16" s="160"/>
      <c r="W16" s="144"/>
      <c r="X16" s="505"/>
    </row>
    <row r="17" spans="1:24" s="143" customFormat="1" ht="11.25" customHeight="1">
      <c r="A17" s="1302"/>
      <c r="B17" s="1296"/>
      <c r="C17" s="1291" t="s">
        <v>163</v>
      </c>
      <c r="D17" s="1291"/>
      <c r="E17" s="161">
        <v>14</v>
      </c>
      <c r="F17" s="907">
        <v>3587.6827929320002</v>
      </c>
      <c r="G17" s="907" t="s">
        <v>30</v>
      </c>
      <c r="H17" s="930"/>
      <c r="I17" s="928">
        <v>16564.442443466694</v>
      </c>
      <c r="J17" s="907">
        <v>42317.8128</v>
      </c>
      <c r="K17" s="914"/>
      <c r="L17" s="928">
        <v>4670.0483032528709</v>
      </c>
      <c r="M17" s="907">
        <v>0</v>
      </c>
      <c r="N17" s="912"/>
      <c r="O17" s="907">
        <v>962.64162895927609</v>
      </c>
      <c r="P17" s="907">
        <v>53429.335749629907</v>
      </c>
      <c r="Q17" s="909" t="s">
        <v>30</v>
      </c>
      <c r="R17" s="907">
        <v>3726.9540000000006</v>
      </c>
      <c r="S17" s="912"/>
      <c r="T17" s="916">
        <v>125650.93864135763</v>
      </c>
      <c r="U17" s="160">
        <v>14</v>
      </c>
      <c r="V17" s="160"/>
      <c r="W17" s="144"/>
      <c r="X17" s="505"/>
    </row>
    <row r="18" spans="1:24" s="143" customFormat="1" ht="11.25" customHeight="1">
      <c r="A18" s="1302"/>
      <c r="B18" s="1296"/>
      <c r="C18" s="1291" t="s">
        <v>182</v>
      </c>
      <c r="D18" s="1291"/>
      <c r="E18" s="161">
        <v>15</v>
      </c>
      <c r="F18" s="907">
        <v>0</v>
      </c>
      <c r="G18" s="907" t="s">
        <v>30</v>
      </c>
      <c r="H18" s="913"/>
      <c r="I18" s="927"/>
      <c r="J18" s="912"/>
      <c r="K18" s="914"/>
      <c r="L18" s="928">
        <v>1726.3979999999999</v>
      </c>
      <c r="M18" s="907" t="s">
        <v>30</v>
      </c>
      <c r="N18" s="907">
        <v>4.6001574596061471E-3</v>
      </c>
      <c r="O18" s="907" t="s">
        <v>30</v>
      </c>
      <c r="P18" s="907" t="s">
        <v>30</v>
      </c>
      <c r="Q18" s="909" t="s">
        <v>30</v>
      </c>
      <c r="R18" s="912"/>
      <c r="S18" s="912"/>
      <c r="T18" s="916">
        <v>2516.3366001574595</v>
      </c>
      <c r="U18" s="160">
        <v>15</v>
      </c>
      <c r="V18" s="160"/>
      <c r="W18" s="144"/>
      <c r="X18" s="505"/>
    </row>
    <row r="19" spans="1:24" s="143" customFormat="1" ht="11.25" customHeight="1">
      <c r="A19" s="1302"/>
      <c r="B19" s="1296"/>
      <c r="C19" s="1291" t="s">
        <v>44</v>
      </c>
      <c r="D19" s="1291"/>
      <c r="E19" s="161">
        <v>16</v>
      </c>
      <c r="F19" s="912"/>
      <c r="G19" s="912"/>
      <c r="H19" s="930"/>
      <c r="I19" s="927"/>
      <c r="J19" s="912"/>
      <c r="K19" s="914"/>
      <c r="L19" s="911"/>
      <c r="M19" s="912"/>
      <c r="N19" s="907">
        <v>22355.660971022633</v>
      </c>
      <c r="O19" s="912"/>
      <c r="P19" s="912"/>
      <c r="Q19" s="914"/>
      <c r="R19" s="912"/>
      <c r="S19" s="912"/>
      <c r="T19" s="916">
        <v>22355.660971022633</v>
      </c>
      <c r="U19" s="160">
        <v>16</v>
      </c>
      <c r="V19" s="160"/>
      <c r="W19" s="144"/>
      <c r="X19" s="505"/>
    </row>
    <row r="20" spans="1:24" s="143" customFormat="1" ht="11.25" customHeight="1">
      <c r="A20" s="1302"/>
      <c r="B20" s="1296"/>
      <c r="C20" s="1304" t="s">
        <v>43</v>
      </c>
      <c r="D20" s="1304"/>
      <c r="E20" s="161">
        <v>17</v>
      </c>
      <c r="F20" s="912"/>
      <c r="G20" s="912"/>
      <c r="H20" s="930"/>
      <c r="I20" s="927"/>
      <c r="J20" s="912"/>
      <c r="K20" s="914"/>
      <c r="L20" s="911"/>
      <c r="M20" s="912"/>
      <c r="N20" s="912"/>
      <c r="O20" s="912"/>
      <c r="P20" s="917"/>
      <c r="Q20" s="914"/>
      <c r="R20" s="912"/>
      <c r="S20" s="912"/>
      <c r="T20" s="913"/>
      <c r="U20" s="160">
        <v>17</v>
      </c>
      <c r="V20" s="160"/>
      <c r="W20" s="144"/>
      <c r="X20" s="505"/>
    </row>
    <row r="21" spans="1:24" s="143" customFormat="1" ht="11.25" customHeight="1">
      <c r="A21" s="1302"/>
      <c r="B21" s="1297"/>
      <c r="C21" s="1285" t="s">
        <v>46</v>
      </c>
      <c r="D21" s="1285"/>
      <c r="E21" s="158">
        <v>18</v>
      </c>
      <c r="F21" s="918">
        <v>3587.6827929320002</v>
      </c>
      <c r="G21" s="919">
        <v>52.301428571428566</v>
      </c>
      <c r="H21" s="920">
        <v>38304.537088662</v>
      </c>
      <c r="I21" s="918">
        <v>16564.442443466694</v>
      </c>
      <c r="J21" s="919">
        <v>42317.8128</v>
      </c>
      <c r="K21" s="931"/>
      <c r="L21" s="918">
        <v>21009.735303252874</v>
      </c>
      <c r="M21" s="919">
        <v>9624.2844999999998</v>
      </c>
      <c r="N21" s="919">
        <v>22356.334894090465</v>
      </c>
      <c r="O21" s="919">
        <v>972.71562895927605</v>
      </c>
      <c r="P21" s="919">
        <v>58362.643749629911</v>
      </c>
      <c r="Q21" s="921">
        <v>381.72549454545452</v>
      </c>
      <c r="R21" s="919">
        <v>3726.9540000000006</v>
      </c>
      <c r="S21" s="932"/>
      <c r="T21" s="920">
        <v>217261.17012411013</v>
      </c>
      <c r="U21" s="157">
        <v>18</v>
      </c>
      <c r="V21" s="160"/>
      <c r="W21" s="144"/>
      <c r="X21" s="505"/>
    </row>
    <row r="22" spans="1:24" s="143" customFormat="1" ht="11.25" customHeight="1">
      <c r="A22" s="1302"/>
      <c r="B22" s="1295" t="s">
        <v>88</v>
      </c>
      <c r="C22" s="1290" t="s">
        <v>167</v>
      </c>
      <c r="D22" s="1290"/>
      <c r="E22" s="161">
        <v>19</v>
      </c>
      <c r="F22" s="912"/>
      <c r="G22" s="912"/>
      <c r="H22" s="930"/>
      <c r="I22" s="927"/>
      <c r="J22" s="912"/>
      <c r="K22" s="914"/>
      <c r="L22" s="911"/>
      <c r="M22" s="912"/>
      <c r="N22" s="912"/>
      <c r="O22" s="912"/>
      <c r="P22" s="917"/>
      <c r="Q22" s="914"/>
      <c r="R22" s="912"/>
      <c r="S22" s="912"/>
      <c r="T22" s="913"/>
      <c r="U22" s="157">
        <v>19</v>
      </c>
      <c r="V22" s="160"/>
      <c r="W22" s="144"/>
      <c r="X22" s="505"/>
    </row>
    <row r="23" spans="1:24" s="143" customFormat="1" ht="11.25" customHeight="1">
      <c r="A23" s="1302"/>
      <c r="B23" s="1296"/>
      <c r="C23" s="1291" t="s">
        <v>166</v>
      </c>
      <c r="D23" s="1291"/>
      <c r="E23" s="161">
        <v>20</v>
      </c>
      <c r="F23" s="912"/>
      <c r="G23" s="912"/>
      <c r="H23" s="930"/>
      <c r="I23" s="927"/>
      <c r="J23" s="912"/>
      <c r="K23" s="914"/>
      <c r="L23" s="911"/>
      <c r="M23" s="912"/>
      <c r="N23" s="912"/>
      <c r="O23" s="912"/>
      <c r="P23" s="917"/>
      <c r="Q23" s="914"/>
      <c r="R23" s="912"/>
      <c r="S23" s="912"/>
      <c r="T23" s="913"/>
      <c r="U23" s="160">
        <v>20</v>
      </c>
      <c r="V23" s="160"/>
      <c r="W23" s="144"/>
      <c r="X23" s="505"/>
    </row>
    <row r="24" spans="1:24" s="143" customFormat="1" ht="11.25" customHeight="1">
      <c r="A24" s="1302"/>
      <c r="B24" s="1296"/>
      <c r="C24" s="1291" t="s">
        <v>48</v>
      </c>
      <c r="D24" s="1291"/>
      <c r="E24" s="161">
        <v>21</v>
      </c>
      <c r="F24" s="912"/>
      <c r="G24" s="912"/>
      <c r="H24" s="930"/>
      <c r="I24" s="927"/>
      <c r="J24" s="912"/>
      <c r="K24" s="914"/>
      <c r="L24" s="911"/>
      <c r="M24" s="912"/>
      <c r="N24" s="912"/>
      <c r="O24" s="912"/>
      <c r="P24" s="917"/>
      <c r="Q24" s="914"/>
      <c r="R24" s="912"/>
      <c r="S24" s="912"/>
      <c r="T24" s="913"/>
      <c r="U24" s="160">
        <v>21</v>
      </c>
      <c r="V24" s="160"/>
      <c r="W24" s="144"/>
      <c r="X24" s="505"/>
    </row>
    <row r="25" spans="1:24" s="143" customFormat="1" ht="11.25" customHeight="1">
      <c r="A25" s="1302"/>
      <c r="B25" s="1296"/>
      <c r="C25" s="1291" t="s">
        <v>165</v>
      </c>
      <c r="D25" s="1291"/>
      <c r="E25" s="161">
        <v>22</v>
      </c>
      <c r="F25" s="912"/>
      <c r="G25" s="912"/>
      <c r="H25" s="930"/>
      <c r="I25" s="927"/>
      <c r="J25" s="912"/>
      <c r="K25" s="914"/>
      <c r="L25" s="911"/>
      <c r="M25" s="912"/>
      <c r="N25" s="912"/>
      <c r="O25" s="912"/>
      <c r="P25" s="917"/>
      <c r="Q25" s="914"/>
      <c r="R25" s="912"/>
      <c r="S25" s="912"/>
      <c r="T25" s="913"/>
      <c r="U25" s="160">
        <v>22</v>
      </c>
      <c r="V25" s="160"/>
      <c r="W25" s="144"/>
      <c r="X25" s="505"/>
    </row>
    <row r="26" spans="1:24" s="143" customFormat="1" ht="11.25" customHeight="1">
      <c r="A26" s="1302"/>
      <c r="B26" s="1296"/>
      <c r="C26" s="1291" t="s">
        <v>164</v>
      </c>
      <c r="D26" s="1291"/>
      <c r="E26" s="161">
        <v>23</v>
      </c>
      <c r="F26" s="912"/>
      <c r="G26" s="912"/>
      <c r="H26" s="930"/>
      <c r="I26" s="927"/>
      <c r="J26" s="912"/>
      <c r="K26" s="914"/>
      <c r="L26" s="911"/>
      <c r="M26" s="912"/>
      <c r="N26" s="912"/>
      <c r="O26" s="912"/>
      <c r="P26" s="917"/>
      <c r="Q26" s="914"/>
      <c r="R26" s="912"/>
      <c r="S26" s="912"/>
      <c r="T26" s="913"/>
      <c r="U26" s="160">
        <v>23</v>
      </c>
      <c r="V26" s="160"/>
      <c r="W26" s="144"/>
      <c r="X26" s="505"/>
    </row>
    <row r="27" spans="1:24" s="143" customFormat="1" ht="11.25" customHeight="1">
      <c r="A27" s="1302"/>
      <c r="B27" s="1296"/>
      <c r="C27" s="1291" t="s">
        <v>163</v>
      </c>
      <c r="D27" s="1291"/>
      <c r="E27" s="161">
        <v>24</v>
      </c>
      <c r="F27" s="912"/>
      <c r="G27" s="912"/>
      <c r="H27" s="930"/>
      <c r="I27" s="927"/>
      <c r="J27" s="912"/>
      <c r="K27" s="914"/>
      <c r="L27" s="911"/>
      <c r="M27" s="912"/>
      <c r="N27" s="912"/>
      <c r="O27" s="912"/>
      <c r="P27" s="917"/>
      <c r="Q27" s="914"/>
      <c r="R27" s="912"/>
      <c r="S27" s="912"/>
      <c r="T27" s="913"/>
      <c r="U27" s="160">
        <v>24</v>
      </c>
      <c r="V27" s="160"/>
      <c r="W27" s="144"/>
      <c r="X27" s="505"/>
    </row>
    <row r="28" spans="1:24" s="143" customFormat="1" ht="11.25" customHeight="1">
      <c r="A28" s="1302"/>
      <c r="B28" s="1296"/>
      <c r="C28" s="1291" t="s">
        <v>181</v>
      </c>
      <c r="D28" s="1291"/>
      <c r="E28" s="161">
        <v>25</v>
      </c>
      <c r="F28" s="912"/>
      <c r="G28" s="912"/>
      <c r="H28" s="930"/>
      <c r="I28" s="927"/>
      <c r="J28" s="912"/>
      <c r="K28" s="914"/>
      <c r="L28" s="911"/>
      <c r="M28" s="912"/>
      <c r="N28" s="912"/>
      <c r="O28" s="912"/>
      <c r="P28" s="917"/>
      <c r="Q28" s="914"/>
      <c r="R28" s="912"/>
      <c r="S28" s="912"/>
      <c r="T28" s="913"/>
      <c r="U28" s="160">
        <v>25</v>
      </c>
      <c r="V28" s="160"/>
      <c r="W28" s="144"/>
      <c r="X28" s="505"/>
    </row>
    <row r="29" spans="1:24" s="143" customFormat="1" ht="11.25" customHeight="1">
      <c r="A29" s="1302"/>
      <c r="B29" s="1296"/>
      <c r="C29" s="1291" t="s">
        <v>44</v>
      </c>
      <c r="D29" s="1291"/>
      <c r="E29" s="161">
        <v>26</v>
      </c>
      <c r="F29" s="912"/>
      <c r="G29" s="912"/>
      <c r="H29" s="930"/>
      <c r="I29" s="927"/>
      <c r="J29" s="912"/>
      <c r="K29" s="914"/>
      <c r="L29" s="911"/>
      <c r="M29" s="912"/>
      <c r="N29" s="907">
        <v>22355.660971022633</v>
      </c>
      <c r="O29" s="912"/>
      <c r="P29" s="917"/>
      <c r="Q29" s="914"/>
      <c r="R29" s="912"/>
      <c r="S29" s="912"/>
      <c r="T29" s="916">
        <v>22355.660971022633</v>
      </c>
      <c r="U29" s="160">
        <v>26</v>
      </c>
      <c r="V29" s="160"/>
      <c r="W29" s="144"/>
      <c r="X29" s="505"/>
    </row>
    <row r="30" spans="1:24" s="143" customFormat="1" ht="11.25" customHeight="1">
      <c r="A30" s="1302"/>
      <c r="B30" s="1296"/>
      <c r="C30" s="1293" t="s">
        <v>43</v>
      </c>
      <c r="D30" s="1293"/>
      <c r="E30" s="161">
        <v>27</v>
      </c>
      <c r="F30" s="912"/>
      <c r="G30" s="912"/>
      <c r="H30" s="930"/>
      <c r="I30" s="927"/>
      <c r="J30" s="912"/>
      <c r="K30" s="914"/>
      <c r="L30" s="911"/>
      <c r="M30" s="912"/>
      <c r="N30" s="912"/>
      <c r="O30" s="912"/>
      <c r="P30" s="917"/>
      <c r="Q30" s="914"/>
      <c r="R30" s="912"/>
      <c r="S30" s="912"/>
      <c r="T30" s="913"/>
      <c r="U30" s="160">
        <v>27</v>
      </c>
      <c r="V30" s="160"/>
      <c r="W30" s="144"/>
      <c r="X30" s="505"/>
    </row>
    <row r="31" spans="1:24" s="143" customFormat="1" ht="11.25" customHeight="1">
      <c r="A31" s="1302"/>
      <c r="B31" s="1297"/>
      <c r="C31" s="1285" t="s">
        <v>162</v>
      </c>
      <c r="D31" s="1285"/>
      <c r="E31" s="158">
        <v>28</v>
      </c>
      <c r="F31" s="932"/>
      <c r="G31" s="932"/>
      <c r="H31" s="933"/>
      <c r="I31" s="934"/>
      <c r="J31" s="932"/>
      <c r="K31" s="931"/>
      <c r="L31" s="935"/>
      <c r="M31" s="932"/>
      <c r="N31" s="919">
        <v>22355.660971022633</v>
      </c>
      <c r="O31" s="932"/>
      <c r="P31" s="936"/>
      <c r="Q31" s="931"/>
      <c r="R31" s="932"/>
      <c r="S31" s="932"/>
      <c r="T31" s="920">
        <v>22355.660971022633</v>
      </c>
      <c r="U31" s="157">
        <v>28</v>
      </c>
      <c r="V31" s="160"/>
      <c r="W31" s="144"/>
      <c r="X31" s="505"/>
    </row>
    <row r="32" spans="1:24" s="143" customFormat="1" ht="11.25" customHeight="1">
      <c r="A32" s="1302"/>
      <c r="B32" s="1295" t="s">
        <v>161</v>
      </c>
      <c r="C32" s="1290" t="s">
        <v>94</v>
      </c>
      <c r="D32" s="1290"/>
      <c r="E32" s="161">
        <v>29</v>
      </c>
      <c r="F32" s="937"/>
      <c r="G32" s="912"/>
      <c r="H32" s="930"/>
      <c r="I32" s="927"/>
      <c r="J32" s="912"/>
      <c r="K32" s="914"/>
      <c r="L32" s="911"/>
      <c r="M32" s="912"/>
      <c r="N32" s="912"/>
      <c r="O32" s="912"/>
      <c r="P32" s="917"/>
      <c r="Q32" s="938"/>
      <c r="R32" s="912"/>
      <c r="S32" s="912"/>
      <c r="T32" s="913"/>
      <c r="U32" s="157">
        <v>29</v>
      </c>
      <c r="V32" s="160"/>
      <c r="W32" s="144"/>
      <c r="X32" s="505"/>
    </row>
    <row r="33" spans="1:30" s="143" customFormat="1" ht="11.25" customHeight="1">
      <c r="A33" s="1302"/>
      <c r="B33" s="1296"/>
      <c r="C33" s="1291" t="s">
        <v>45</v>
      </c>
      <c r="D33" s="1291"/>
      <c r="E33" s="160">
        <v>30</v>
      </c>
      <c r="F33" s="928">
        <v>0</v>
      </c>
      <c r="G33" s="907">
        <v>0</v>
      </c>
      <c r="H33" s="913"/>
      <c r="I33" s="911"/>
      <c r="J33" s="912"/>
      <c r="K33" s="914"/>
      <c r="L33" s="928">
        <v>0</v>
      </c>
      <c r="M33" s="907">
        <v>0</v>
      </c>
      <c r="N33" s="907">
        <v>0</v>
      </c>
      <c r="O33" s="907">
        <v>0</v>
      </c>
      <c r="P33" s="907">
        <v>0</v>
      </c>
      <c r="Q33" s="909">
        <v>0</v>
      </c>
      <c r="R33" s="907">
        <v>0</v>
      </c>
      <c r="S33" s="912"/>
      <c r="T33" s="916">
        <v>0</v>
      </c>
      <c r="U33" s="160">
        <v>30</v>
      </c>
      <c r="V33" s="160"/>
      <c r="W33" s="144"/>
      <c r="X33" s="505"/>
    </row>
    <row r="34" spans="1:30" s="143" customFormat="1" ht="10.15" customHeight="1">
      <c r="A34" s="1302"/>
      <c r="B34" s="1296"/>
      <c r="C34" s="1291" t="s">
        <v>44</v>
      </c>
      <c r="D34" s="1291"/>
      <c r="E34" s="160">
        <v>31</v>
      </c>
      <c r="F34" s="928">
        <v>0</v>
      </c>
      <c r="G34" s="907">
        <v>0</v>
      </c>
      <c r="H34" s="913"/>
      <c r="I34" s="911"/>
      <c r="J34" s="912"/>
      <c r="K34" s="914"/>
      <c r="L34" s="928">
        <v>0</v>
      </c>
      <c r="M34" s="907">
        <v>0</v>
      </c>
      <c r="N34" s="907">
        <v>2.3000787298030735E-3</v>
      </c>
      <c r="O34" s="907">
        <v>0</v>
      </c>
      <c r="P34" s="907">
        <v>0</v>
      </c>
      <c r="Q34" s="909">
        <v>0</v>
      </c>
      <c r="R34" s="907">
        <v>0</v>
      </c>
      <c r="S34" s="912"/>
      <c r="T34" s="916">
        <v>2.3000787298030735E-3</v>
      </c>
      <c r="U34" s="160">
        <v>31</v>
      </c>
      <c r="V34" s="160"/>
      <c r="W34" s="144"/>
      <c r="X34" s="505"/>
    </row>
    <row r="35" spans="1:30" s="143" customFormat="1" ht="10.15" customHeight="1">
      <c r="A35" s="1302"/>
      <c r="B35" s="1296"/>
      <c r="C35" s="1293" t="s">
        <v>43</v>
      </c>
      <c r="D35" s="1293"/>
      <c r="E35" s="161">
        <v>32</v>
      </c>
      <c r="F35" s="939">
        <v>0</v>
      </c>
      <c r="G35" s="912"/>
      <c r="H35" s="930"/>
      <c r="I35" s="927"/>
      <c r="J35" s="912"/>
      <c r="K35" s="914"/>
      <c r="L35" s="911"/>
      <c r="M35" s="912"/>
      <c r="N35" s="912"/>
      <c r="O35" s="912"/>
      <c r="P35" s="912"/>
      <c r="Q35" s="914"/>
      <c r="R35" s="912"/>
      <c r="S35" s="912"/>
      <c r="T35" s="916">
        <v>0</v>
      </c>
      <c r="U35" s="160">
        <v>32</v>
      </c>
      <c r="V35" s="160"/>
      <c r="W35" s="144"/>
      <c r="X35" s="505"/>
    </row>
    <row r="36" spans="1:30" s="143" customFormat="1" ht="11.25" customHeight="1">
      <c r="A36" s="1303"/>
      <c r="B36" s="1297"/>
      <c r="C36" s="1285" t="s">
        <v>160</v>
      </c>
      <c r="D36" s="1285"/>
      <c r="E36" s="158">
        <v>33</v>
      </c>
      <c r="F36" s="918">
        <v>0</v>
      </c>
      <c r="G36" s="919">
        <v>0</v>
      </c>
      <c r="H36" s="940"/>
      <c r="I36" s="935"/>
      <c r="J36" s="932"/>
      <c r="K36" s="931"/>
      <c r="L36" s="918">
        <v>0</v>
      </c>
      <c r="M36" s="919">
        <v>0</v>
      </c>
      <c r="N36" s="919">
        <v>2.3000787298030735E-3</v>
      </c>
      <c r="O36" s="919">
        <v>0</v>
      </c>
      <c r="P36" s="919">
        <v>0</v>
      </c>
      <c r="Q36" s="921">
        <v>0</v>
      </c>
      <c r="R36" s="919">
        <v>0</v>
      </c>
      <c r="S36" s="932"/>
      <c r="T36" s="920">
        <v>2.3000787298030735E-3</v>
      </c>
      <c r="U36" s="157">
        <v>33</v>
      </c>
      <c r="V36" s="160"/>
      <c r="W36" s="144"/>
      <c r="X36" s="505"/>
    </row>
    <row r="37" spans="1:30" s="143" customFormat="1" ht="11.25" customHeight="1">
      <c r="A37" s="1172"/>
      <c r="B37" s="1295"/>
      <c r="C37" s="1285" t="s">
        <v>93</v>
      </c>
      <c r="D37" s="1285"/>
      <c r="E37" s="162">
        <v>34</v>
      </c>
      <c r="F37" s="910">
        <v>164.42860988699999</v>
      </c>
      <c r="G37" s="912"/>
      <c r="H37" s="941"/>
      <c r="I37" s="942"/>
      <c r="J37" s="943"/>
      <c r="K37" s="938"/>
      <c r="L37" s="911"/>
      <c r="M37" s="912"/>
      <c r="N37" s="912"/>
      <c r="O37" s="912"/>
      <c r="P37" s="936"/>
      <c r="Q37" s="914"/>
      <c r="R37" s="943"/>
      <c r="S37" s="943"/>
      <c r="T37" s="916">
        <v>164.42860988699999</v>
      </c>
      <c r="U37" s="157">
        <v>34</v>
      </c>
      <c r="V37" s="160"/>
      <c r="W37" s="144"/>
      <c r="X37" s="505"/>
      <c r="AD37" s="664"/>
    </row>
    <row r="38" spans="1:30" s="143" customFormat="1" ht="11.25" customHeight="1">
      <c r="A38" s="1172"/>
      <c r="B38" s="1296"/>
      <c r="C38" s="1285" t="s">
        <v>87</v>
      </c>
      <c r="D38" s="1285"/>
      <c r="E38" s="158">
        <v>35</v>
      </c>
      <c r="F38" s="919">
        <v>93.047214883999999</v>
      </c>
      <c r="G38" s="919">
        <v>5.0519999999999996</v>
      </c>
      <c r="H38" s="944"/>
      <c r="I38" s="935"/>
      <c r="J38" s="932"/>
      <c r="K38" s="921">
        <v>10836.111999999999</v>
      </c>
      <c r="L38" s="918">
        <v>117595.31469674711</v>
      </c>
      <c r="M38" s="919">
        <v>2476.6969999999997</v>
      </c>
      <c r="N38" s="919">
        <v>20823.686912813304</v>
      </c>
      <c r="O38" s="919">
        <v>331.92460000000011</v>
      </c>
      <c r="P38" s="919">
        <v>249.46200000000002</v>
      </c>
      <c r="Q38" s="921">
        <v>1321.557</v>
      </c>
      <c r="R38" s="919">
        <v>11758.133946870512</v>
      </c>
      <c r="S38" s="932"/>
      <c r="T38" s="920">
        <v>165490.98737131493</v>
      </c>
      <c r="U38" s="157">
        <v>35</v>
      </c>
      <c r="V38" s="160"/>
      <c r="W38" s="144"/>
      <c r="X38" s="505"/>
    </row>
    <row r="39" spans="1:30" s="143" customFormat="1" ht="11.25" customHeight="1">
      <c r="A39" s="1172"/>
      <c r="B39" s="1296"/>
      <c r="C39" s="1285" t="s">
        <v>33</v>
      </c>
      <c r="D39" s="1285"/>
      <c r="E39" s="158">
        <v>36</v>
      </c>
      <c r="F39" s="919">
        <v>0</v>
      </c>
      <c r="G39" s="919">
        <v>0</v>
      </c>
      <c r="H39" s="940"/>
      <c r="I39" s="935"/>
      <c r="J39" s="945"/>
      <c r="K39" s="946"/>
      <c r="L39" s="935"/>
      <c r="M39" s="919">
        <v>25.008499999999998</v>
      </c>
      <c r="N39" s="919">
        <v>0</v>
      </c>
      <c r="O39" s="919">
        <v>0</v>
      </c>
      <c r="P39" s="919">
        <v>0</v>
      </c>
      <c r="Q39" s="947"/>
      <c r="R39" s="932"/>
      <c r="S39" s="932"/>
      <c r="T39" s="920">
        <v>25.008499999999998</v>
      </c>
      <c r="U39" s="157">
        <v>36</v>
      </c>
      <c r="V39" s="160"/>
      <c r="W39" s="144"/>
      <c r="X39" s="505"/>
      <c r="AD39"/>
    </row>
    <row r="40" spans="1:30" s="143" customFormat="1" ht="11.25" customHeight="1">
      <c r="A40" s="1173"/>
      <c r="B40" s="1297"/>
      <c r="C40" s="1285" t="s">
        <v>57</v>
      </c>
      <c r="D40" s="1285"/>
      <c r="E40" s="158">
        <v>37</v>
      </c>
      <c r="F40" s="936"/>
      <c r="G40" s="948"/>
      <c r="H40" s="933"/>
      <c r="I40" s="934"/>
      <c r="J40" s="936"/>
      <c r="K40" s="949"/>
      <c r="L40" s="911"/>
      <c r="M40" s="912"/>
      <c r="N40" s="912"/>
      <c r="O40" s="912"/>
      <c r="P40" s="917"/>
      <c r="Q40" s="938"/>
      <c r="R40" s="932"/>
      <c r="S40" s="932"/>
      <c r="T40" s="913"/>
      <c r="U40" s="157">
        <v>37</v>
      </c>
      <c r="V40" s="160"/>
      <c r="W40" s="144"/>
      <c r="X40" s="505"/>
      <c r="AD40"/>
    </row>
    <row r="41" spans="1:30" s="143" customFormat="1" ht="11.25" customHeight="1">
      <c r="A41" s="1286" t="s">
        <v>180</v>
      </c>
      <c r="B41" s="1174"/>
      <c r="C41" s="1289" t="s">
        <v>34</v>
      </c>
      <c r="D41" s="1289"/>
      <c r="E41" s="158">
        <v>38</v>
      </c>
      <c r="F41" s="925">
        <v>93.047214883999999</v>
      </c>
      <c r="G41" s="922">
        <v>5.0519999999999996</v>
      </c>
      <c r="H41" s="944"/>
      <c r="I41" s="950"/>
      <c r="J41" s="945"/>
      <c r="K41" s="926">
        <v>10836.111999999999</v>
      </c>
      <c r="L41" s="925">
        <v>117595.31469674711</v>
      </c>
      <c r="M41" s="922">
        <v>2451.6884999999997</v>
      </c>
      <c r="N41" s="922">
        <v>20823.686912813304</v>
      </c>
      <c r="O41" s="922">
        <v>331.92460000000011</v>
      </c>
      <c r="P41" s="922">
        <v>249.46200000000002</v>
      </c>
      <c r="Q41" s="926">
        <v>1321.557</v>
      </c>
      <c r="R41" s="922">
        <v>11758.133946870512</v>
      </c>
      <c r="S41" s="945"/>
      <c r="T41" s="924">
        <v>165465.97887131493</v>
      </c>
      <c r="U41" s="157">
        <v>38</v>
      </c>
      <c r="V41" s="160"/>
      <c r="W41" s="144"/>
      <c r="X41" s="505"/>
      <c r="AD41"/>
    </row>
    <row r="42" spans="1:30" s="143" customFormat="1" ht="11.25" customHeight="1">
      <c r="A42" s="1287"/>
      <c r="B42" s="1175"/>
      <c r="C42" s="1290" t="s">
        <v>104</v>
      </c>
      <c r="D42" s="1290"/>
      <c r="E42" s="160">
        <v>39</v>
      </c>
      <c r="F42" s="906" t="s">
        <v>30</v>
      </c>
      <c r="G42" s="907" t="s">
        <v>30</v>
      </c>
      <c r="H42" s="1134"/>
      <c r="I42" s="912"/>
      <c r="J42" s="912"/>
      <c r="K42" s="907" t="s">
        <v>30</v>
      </c>
      <c r="L42" s="906">
        <v>828.66199999999992</v>
      </c>
      <c r="M42" s="907">
        <v>0</v>
      </c>
      <c r="N42" s="1070" t="s">
        <v>30</v>
      </c>
      <c r="O42" s="907">
        <v>0</v>
      </c>
      <c r="P42" s="907" t="s">
        <v>30</v>
      </c>
      <c r="Q42" s="907">
        <v>0</v>
      </c>
      <c r="R42" s="906">
        <v>0</v>
      </c>
      <c r="S42" s="912"/>
      <c r="T42" s="916">
        <v>995.4016512774873</v>
      </c>
      <c r="U42" s="160">
        <v>39</v>
      </c>
      <c r="V42" s="160"/>
      <c r="W42" s="144"/>
      <c r="X42" s="505"/>
      <c r="AD42"/>
    </row>
    <row r="43" spans="1:30" s="143" customFormat="1" ht="11.25" customHeight="1">
      <c r="A43" s="1287"/>
      <c r="B43" s="1175"/>
      <c r="C43" s="1291" t="s">
        <v>103</v>
      </c>
      <c r="D43" s="1291"/>
      <c r="E43" s="160">
        <v>40</v>
      </c>
      <c r="F43" s="928">
        <v>0</v>
      </c>
      <c r="G43" s="907">
        <v>0</v>
      </c>
      <c r="H43" s="913"/>
      <c r="I43" s="912"/>
      <c r="J43" s="912"/>
      <c r="K43" s="907">
        <v>0</v>
      </c>
      <c r="L43" s="928" t="s">
        <v>30</v>
      </c>
      <c r="M43" s="907">
        <v>0</v>
      </c>
      <c r="N43" s="1070">
        <v>0</v>
      </c>
      <c r="O43" s="907">
        <v>0</v>
      </c>
      <c r="P43" s="907" t="s">
        <v>30</v>
      </c>
      <c r="Q43" s="907">
        <v>0</v>
      </c>
      <c r="R43" s="928" t="s">
        <v>30</v>
      </c>
      <c r="S43" s="912"/>
      <c r="T43" s="916">
        <v>44.251000000000005</v>
      </c>
      <c r="U43" s="160">
        <v>40</v>
      </c>
      <c r="V43" s="160"/>
      <c r="W43" s="144"/>
      <c r="X43" s="505"/>
      <c r="AD43"/>
    </row>
    <row r="44" spans="1:30" s="143" customFormat="1" ht="11.25" customHeight="1">
      <c r="A44" s="1287"/>
      <c r="B44" s="1175"/>
      <c r="C44" s="1291" t="s">
        <v>102</v>
      </c>
      <c r="D44" s="1291"/>
      <c r="E44" s="160">
        <v>41</v>
      </c>
      <c r="F44" s="1121">
        <v>0</v>
      </c>
      <c r="G44" s="907">
        <v>0</v>
      </c>
      <c r="H44" s="913"/>
      <c r="I44" s="912"/>
      <c r="J44" s="912"/>
      <c r="K44" s="907">
        <v>0</v>
      </c>
      <c r="L44" s="928" t="s">
        <v>30</v>
      </c>
      <c r="M44" s="907" t="s">
        <v>30</v>
      </c>
      <c r="N44" s="1070" t="s">
        <v>30</v>
      </c>
      <c r="O44" s="907">
        <v>0</v>
      </c>
      <c r="P44" s="907">
        <v>166.827</v>
      </c>
      <c r="Q44" s="907">
        <v>0</v>
      </c>
      <c r="R44" s="928" t="s">
        <v>30</v>
      </c>
      <c r="S44" s="912"/>
      <c r="T44" s="916">
        <v>2639.4401001574597</v>
      </c>
      <c r="U44" s="160">
        <v>41</v>
      </c>
      <c r="V44" s="160"/>
      <c r="W44" s="144"/>
      <c r="X44" s="505"/>
      <c r="AD44"/>
    </row>
    <row r="45" spans="1:30" s="143" customFormat="1" ht="11.25" customHeight="1">
      <c r="A45" s="1287"/>
      <c r="B45" s="1175"/>
      <c r="C45" s="1291" t="s">
        <v>101</v>
      </c>
      <c r="D45" s="1291"/>
      <c r="E45" s="160">
        <v>42</v>
      </c>
      <c r="F45" s="1121" t="s">
        <v>30</v>
      </c>
      <c r="G45" s="907">
        <v>0</v>
      </c>
      <c r="H45" s="913"/>
      <c r="I45" s="912"/>
      <c r="J45" s="912"/>
      <c r="K45" s="907" t="s">
        <v>30</v>
      </c>
      <c r="L45" s="928" t="s">
        <v>30</v>
      </c>
      <c r="M45" s="907" t="s">
        <v>30</v>
      </c>
      <c r="N45" s="1070" t="s">
        <v>30</v>
      </c>
      <c r="O45" s="907" t="s">
        <v>30</v>
      </c>
      <c r="P45" s="907" t="s">
        <v>30</v>
      </c>
      <c r="Q45" s="907">
        <v>0</v>
      </c>
      <c r="R45" s="928">
        <v>0</v>
      </c>
      <c r="S45" s="912"/>
      <c r="T45" s="916">
        <v>18.046576990579084</v>
      </c>
      <c r="U45" s="160">
        <v>42</v>
      </c>
      <c r="V45" s="160"/>
      <c r="W45" s="144"/>
      <c r="X45" s="505"/>
      <c r="AD45"/>
    </row>
    <row r="46" spans="1:30" s="143" customFormat="1" ht="11.25" customHeight="1">
      <c r="A46" s="1287"/>
      <c r="B46" s="1175"/>
      <c r="C46" s="1291" t="s">
        <v>159</v>
      </c>
      <c r="D46" s="1291"/>
      <c r="E46" s="160">
        <v>43</v>
      </c>
      <c r="F46" s="928">
        <v>0</v>
      </c>
      <c r="G46" s="907">
        <v>0</v>
      </c>
      <c r="H46" s="913"/>
      <c r="I46" s="912"/>
      <c r="J46" s="912"/>
      <c r="K46" s="907">
        <v>0</v>
      </c>
      <c r="L46" s="928">
        <v>35.731000000000002</v>
      </c>
      <c r="M46" s="907">
        <v>0</v>
      </c>
      <c r="N46" s="1070" t="s">
        <v>30</v>
      </c>
      <c r="O46" s="907">
        <v>0</v>
      </c>
      <c r="P46" s="907">
        <v>0</v>
      </c>
      <c r="Q46" s="907">
        <v>0</v>
      </c>
      <c r="R46" s="928" t="s">
        <v>30</v>
      </c>
      <c r="S46" s="912"/>
      <c r="T46" s="916">
        <v>36.604600157459608</v>
      </c>
      <c r="U46" s="160">
        <v>43</v>
      </c>
      <c r="V46" s="160"/>
      <c r="W46" s="144"/>
      <c r="X46" s="505"/>
      <c r="AD46"/>
    </row>
    <row r="47" spans="1:30" s="143" customFormat="1" ht="11.25" customHeight="1">
      <c r="A47" s="1287"/>
      <c r="B47" s="1175"/>
      <c r="C47" s="1291" t="s">
        <v>100</v>
      </c>
      <c r="D47" s="1291"/>
      <c r="E47" s="160">
        <v>44</v>
      </c>
      <c r="F47" s="928">
        <v>0</v>
      </c>
      <c r="G47" s="907" t="s">
        <v>30</v>
      </c>
      <c r="H47" s="913"/>
      <c r="I47" s="912"/>
      <c r="J47" s="912"/>
      <c r="K47" s="907">
        <v>0</v>
      </c>
      <c r="L47" s="928">
        <v>1017.068</v>
      </c>
      <c r="M47" s="907" t="s">
        <v>30</v>
      </c>
      <c r="N47" s="1070">
        <v>2.0930716441207964</v>
      </c>
      <c r="O47" s="907">
        <v>93.531000000000006</v>
      </c>
      <c r="P47" s="907" t="s">
        <v>30</v>
      </c>
      <c r="Q47" s="907" t="s">
        <v>30</v>
      </c>
      <c r="R47" s="928">
        <v>0</v>
      </c>
      <c r="S47" s="912"/>
      <c r="T47" s="916">
        <v>4193.7365716441209</v>
      </c>
      <c r="U47" s="160">
        <v>44</v>
      </c>
      <c r="V47" s="160"/>
      <c r="W47" s="144"/>
      <c r="X47" s="505"/>
      <c r="AD47"/>
    </row>
    <row r="48" spans="1:30" s="143" customFormat="1" ht="11.25" customHeight="1">
      <c r="A48" s="1287"/>
      <c r="B48" s="1175"/>
      <c r="C48" s="1291" t="s">
        <v>99</v>
      </c>
      <c r="D48" s="1291"/>
      <c r="E48" s="160">
        <v>45</v>
      </c>
      <c r="F48" s="928">
        <v>0</v>
      </c>
      <c r="G48" s="907">
        <v>0</v>
      </c>
      <c r="H48" s="913"/>
      <c r="I48" s="912"/>
      <c r="J48" s="912"/>
      <c r="K48" s="907">
        <v>0</v>
      </c>
      <c r="L48" s="928" t="s">
        <v>30</v>
      </c>
      <c r="M48" s="907">
        <v>0</v>
      </c>
      <c r="N48" s="1070" t="s">
        <v>30</v>
      </c>
      <c r="O48" s="907">
        <v>0</v>
      </c>
      <c r="P48" s="907">
        <v>0</v>
      </c>
      <c r="Q48" s="907">
        <v>0</v>
      </c>
      <c r="R48" s="928">
        <v>0</v>
      </c>
      <c r="S48" s="912"/>
      <c r="T48" s="916">
        <v>2.2095003936490154</v>
      </c>
      <c r="U48" s="160">
        <v>45</v>
      </c>
      <c r="V48" s="160"/>
      <c r="W48" s="144"/>
      <c r="X48" s="505"/>
      <c r="AD48"/>
    </row>
    <row r="49" spans="1:30" s="143" customFormat="1" ht="11.25" customHeight="1">
      <c r="A49" s="1287"/>
      <c r="B49" s="1175"/>
      <c r="C49" s="1291" t="s">
        <v>98</v>
      </c>
      <c r="D49" s="1291"/>
      <c r="E49" s="160">
        <v>46</v>
      </c>
      <c r="F49" s="928">
        <v>0</v>
      </c>
      <c r="G49" s="907">
        <v>0</v>
      </c>
      <c r="H49" s="913"/>
      <c r="I49" s="912"/>
      <c r="J49" s="912"/>
      <c r="K49" s="907">
        <v>0</v>
      </c>
      <c r="L49" s="928" t="s">
        <v>30</v>
      </c>
      <c r="M49" s="907">
        <v>0</v>
      </c>
      <c r="N49" s="1070" t="s">
        <v>30</v>
      </c>
      <c r="O49" s="907" t="s">
        <v>30</v>
      </c>
      <c r="P49" s="907" t="s">
        <v>30</v>
      </c>
      <c r="Q49" s="907">
        <v>0</v>
      </c>
      <c r="R49" s="928">
        <v>2.8860000000000001</v>
      </c>
      <c r="S49" s="912"/>
      <c r="T49" s="916">
        <v>1005.9643024406239</v>
      </c>
      <c r="U49" s="160">
        <v>46</v>
      </c>
      <c r="V49" s="160"/>
      <c r="W49" s="144"/>
      <c r="X49" s="505"/>
      <c r="AD49"/>
    </row>
    <row r="50" spans="1:30" s="143" customFormat="1" ht="11.25" customHeight="1">
      <c r="A50" s="1287"/>
      <c r="B50" s="1175"/>
      <c r="C50" s="1291" t="s">
        <v>97</v>
      </c>
      <c r="D50" s="1291"/>
      <c r="E50" s="160">
        <v>47</v>
      </c>
      <c r="F50" s="928">
        <v>0</v>
      </c>
      <c r="G50" s="907">
        <v>0</v>
      </c>
      <c r="H50" s="913"/>
      <c r="I50" s="912"/>
      <c r="J50" s="912"/>
      <c r="K50" s="907" t="s">
        <v>30</v>
      </c>
      <c r="L50" s="928">
        <v>113.128</v>
      </c>
      <c r="M50" s="907" t="s">
        <v>30</v>
      </c>
      <c r="N50" s="1070" t="s">
        <v>30</v>
      </c>
      <c r="O50" s="907" t="s">
        <v>30</v>
      </c>
      <c r="P50" s="907" t="s">
        <v>30</v>
      </c>
      <c r="Q50" s="907" t="s">
        <v>30</v>
      </c>
      <c r="R50" s="928" t="s">
        <v>30</v>
      </c>
      <c r="S50" s="912"/>
      <c r="T50" s="916">
        <v>336.4641127542281</v>
      </c>
      <c r="U50" s="160">
        <v>47</v>
      </c>
      <c r="V50" s="160"/>
      <c r="W50" s="144"/>
      <c r="X50" s="505"/>
      <c r="AD50"/>
    </row>
    <row r="51" spans="1:30" s="143" customFormat="1" ht="11.25" customHeight="1">
      <c r="A51" s="1287"/>
      <c r="B51" s="1175"/>
      <c r="C51" s="1291" t="s">
        <v>96</v>
      </c>
      <c r="D51" s="1291"/>
      <c r="E51" s="160">
        <v>48</v>
      </c>
      <c r="F51" s="928">
        <v>0</v>
      </c>
      <c r="G51" s="907">
        <v>0</v>
      </c>
      <c r="H51" s="913"/>
      <c r="I51" s="912"/>
      <c r="J51" s="912"/>
      <c r="K51" s="907">
        <v>0</v>
      </c>
      <c r="L51" s="928">
        <v>9.7360000000000007</v>
      </c>
      <c r="M51" s="907">
        <v>0</v>
      </c>
      <c r="N51" s="1070" t="s">
        <v>30</v>
      </c>
      <c r="O51" s="907">
        <v>0</v>
      </c>
      <c r="P51" s="907">
        <v>0</v>
      </c>
      <c r="Q51" s="907">
        <v>0</v>
      </c>
      <c r="R51" s="928" t="s">
        <v>30</v>
      </c>
      <c r="S51" s="912"/>
      <c r="T51" s="916">
        <v>13.847304015219958</v>
      </c>
      <c r="U51" s="160">
        <v>48</v>
      </c>
      <c r="V51" s="160"/>
      <c r="W51" s="144"/>
      <c r="X51" s="505"/>
      <c r="AD51"/>
    </row>
    <row r="52" spans="1:30" s="143" customFormat="1" ht="11.25" customHeight="1">
      <c r="A52" s="1287"/>
      <c r="B52" s="1175"/>
      <c r="C52" s="1291" t="s">
        <v>95</v>
      </c>
      <c r="D52" s="1291"/>
      <c r="E52" s="160">
        <v>49</v>
      </c>
      <c r="F52" s="928">
        <v>0</v>
      </c>
      <c r="G52" s="907">
        <v>0</v>
      </c>
      <c r="H52" s="913"/>
      <c r="I52" s="912"/>
      <c r="J52" s="912"/>
      <c r="K52" s="907">
        <v>0</v>
      </c>
      <c r="L52" s="928">
        <v>80.037000000000006</v>
      </c>
      <c r="M52" s="907">
        <v>0</v>
      </c>
      <c r="N52" s="1070" t="s">
        <v>30</v>
      </c>
      <c r="O52" s="907" t="s">
        <v>30</v>
      </c>
      <c r="P52" s="907" t="s">
        <v>30</v>
      </c>
      <c r="Q52" s="907">
        <v>0</v>
      </c>
      <c r="R52" s="928">
        <v>0</v>
      </c>
      <c r="S52" s="912"/>
      <c r="T52" s="916">
        <v>92.919400629838435</v>
      </c>
      <c r="U52" s="160">
        <v>49</v>
      </c>
      <c r="V52" s="160"/>
      <c r="W52" s="144"/>
      <c r="X52" s="505"/>
      <c r="AD52"/>
    </row>
    <row r="53" spans="1:30" s="143" customFormat="1" ht="11.25" customHeight="1">
      <c r="A53" s="1287"/>
      <c r="B53" s="1175"/>
      <c r="C53" s="1293" t="s">
        <v>158</v>
      </c>
      <c r="D53" s="1293"/>
      <c r="E53" s="160">
        <v>50</v>
      </c>
      <c r="F53" s="928">
        <v>0</v>
      </c>
      <c r="G53" s="907">
        <v>0</v>
      </c>
      <c r="H53" s="1135"/>
      <c r="I53" s="912"/>
      <c r="J53" s="912"/>
      <c r="K53" s="907">
        <v>0</v>
      </c>
      <c r="L53" s="939">
        <v>12063.643999999998</v>
      </c>
      <c r="M53" s="907">
        <v>0</v>
      </c>
      <c r="N53" s="1070" t="s">
        <v>30</v>
      </c>
      <c r="O53" s="907">
        <v>0</v>
      </c>
      <c r="P53" s="907" t="s">
        <v>30</v>
      </c>
      <c r="Q53" s="907">
        <v>0</v>
      </c>
      <c r="R53" s="939" t="s">
        <v>30</v>
      </c>
      <c r="S53" s="912"/>
      <c r="T53" s="916">
        <v>12064.809502755543</v>
      </c>
      <c r="U53" s="160">
        <v>50</v>
      </c>
      <c r="V53" s="160"/>
      <c r="W53" s="144"/>
      <c r="X53" s="505"/>
      <c r="AD53"/>
    </row>
    <row r="54" spans="1:30" s="143" customFormat="1" ht="11.25" customHeight="1">
      <c r="A54" s="1287"/>
      <c r="B54" s="1175"/>
      <c r="C54" s="1285" t="s">
        <v>179</v>
      </c>
      <c r="D54" s="1285"/>
      <c r="E54" s="485">
        <v>51</v>
      </c>
      <c r="F54" s="918">
        <v>93.047214883999999</v>
      </c>
      <c r="G54" s="919">
        <v>5.0519999999999996</v>
      </c>
      <c r="H54" s="944"/>
      <c r="I54" s="935"/>
      <c r="J54" s="945"/>
      <c r="K54" s="921">
        <v>0.112</v>
      </c>
      <c r="L54" s="918">
        <v>17171.091</v>
      </c>
      <c r="M54" s="919">
        <v>2451.6884999999997</v>
      </c>
      <c r="N54" s="919">
        <v>3.1649083322090288</v>
      </c>
      <c r="O54" s="919">
        <v>136.78800000000001</v>
      </c>
      <c r="P54" s="919">
        <v>249.46200000000002</v>
      </c>
      <c r="Q54" s="921">
        <v>1321.557</v>
      </c>
      <c r="R54" s="919">
        <v>11.732000000000001</v>
      </c>
      <c r="S54" s="932"/>
      <c r="T54" s="920">
        <v>21443.694623216212</v>
      </c>
      <c r="U54" s="157">
        <v>51</v>
      </c>
      <c r="V54" s="160"/>
      <c r="W54" s="509"/>
      <c r="X54" s="505"/>
      <c r="AD54"/>
    </row>
    <row r="55" spans="1:30" s="143" customFormat="1" ht="11.25" customHeight="1">
      <c r="A55" s="1287"/>
      <c r="B55" s="1175"/>
      <c r="C55" s="1294" t="s">
        <v>41</v>
      </c>
      <c r="D55" s="1294"/>
      <c r="E55" s="161">
        <v>52</v>
      </c>
      <c r="F55" s="912"/>
      <c r="G55" s="912"/>
      <c r="H55" s="913"/>
      <c r="I55" s="912"/>
      <c r="J55" s="912"/>
      <c r="K55" s="914"/>
      <c r="L55" s="912"/>
      <c r="M55" s="912"/>
      <c r="N55" s="907">
        <v>135.85095734415881</v>
      </c>
      <c r="O55" s="912"/>
      <c r="P55" s="912"/>
      <c r="Q55" s="914"/>
      <c r="R55" s="912"/>
      <c r="S55" s="912"/>
      <c r="T55" s="916">
        <v>135.85095734415881</v>
      </c>
      <c r="U55" s="157">
        <v>52</v>
      </c>
      <c r="V55" s="160"/>
      <c r="W55" s="144"/>
      <c r="X55" s="505"/>
      <c r="AD55"/>
    </row>
    <row r="56" spans="1:30" s="143" customFormat="1" ht="11.25" customHeight="1">
      <c r="A56" s="1287"/>
      <c r="B56" s="1175"/>
      <c r="C56" s="1291" t="s">
        <v>40</v>
      </c>
      <c r="D56" s="1291"/>
      <c r="E56" s="161">
        <v>53</v>
      </c>
      <c r="F56" s="912"/>
      <c r="G56" s="912"/>
      <c r="H56" s="913"/>
      <c r="I56" s="912"/>
      <c r="J56" s="912"/>
      <c r="K56" s="914"/>
      <c r="L56" s="912"/>
      <c r="M56" s="912"/>
      <c r="N56" s="907">
        <v>19328.116791316446</v>
      </c>
      <c r="O56" s="912"/>
      <c r="P56" s="912"/>
      <c r="Q56" s="914"/>
      <c r="R56" s="912"/>
      <c r="S56" s="912"/>
      <c r="T56" s="916">
        <v>19328.116791316446</v>
      </c>
      <c r="U56" s="160">
        <v>53</v>
      </c>
      <c r="V56" s="160"/>
      <c r="W56" s="144"/>
      <c r="X56" s="505"/>
    </row>
    <row r="57" spans="1:30" s="143" customFormat="1" ht="11.25" customHeight="1">
      <c r="A57" s="1287"/>
      <c r="B57" s="1175"/>
      <c r="C57" s="1291" t="s">
        <v>39</v>
      </c>
      <c r="D57" s="1291"/>
      <c r="E57" s="161">
        <v>54</v>
      </c>
      <c r="F57" s="912"/>
      <c r="G57" s="912"/>
      <c r="H57" s="913"/>
      <c r="I57" s="912"/>
      <c r="J57" s="912"/>
      <c r="K57" s="914"/>
      <c r="L57" s="912"/>
      <c r="M57" s="912"/>
      <c r="N57" s="912"/>
      <c r="O57" s="912"/>
      <c r="P57" s="912"/>
      <c r="Q57" s="914"/>
      <c r="R57" s="912"/>
      <c r="S57" s="912"/>
      <c r="T57" s="913"/>
      <c r="U57" s="160">
        <v>54</v>
      </c>
      <c r="V57" s="160"/>
      <c r="W57" s="144"/>
      <c r="X57" s="505"/>
    </row>
    <row r="58" spans="1:30" s="143" customFormat="1" ht="11.25" customHeight="1">
      <c r="A58" s="1287"/>
      <c r="B58" s="1175"/>
      <c r="C58" s="1293" t="s">
        <v>38</v>
      </c>
      <c r="D58" s="1293"/>
      <c r="E58" s="161">
        <v>55</v>
      </c>
      <c r="F58" s="912"/>
      <c r="G58" s="912"/>
      <c r="H58" s="913"/>
      <c r="I58" s="912"/>
      <c r="J58" s="912"/>
      <c r="K58" s="914"/>
      <c r="L58" s="912"/>
      <c r="M58" s="912"/>
      <c r="N58" s="907">
        <v>6.9076757971606151</v>
      </c>
      <c r="O58" s="912"/>
      <c r="P58" s="912"/>
      <c r="Q58" s="914"/>
      <c r="R58" s="912"/>
      <c r="S58" s="912"/>
      <c r="T58" s="916">
        <v>6.9076757971606151</v>
      </c>
      <c r="U58" s="160">
        <v>55</v>
      </c>
      <c r="V58" s="160"/>
      <c r="W58" s="144"/>
      <c r="X58" s="505"/>
    </row>
    <row r="59" spans="1:30" s="143" customFormat="1" ht="11.25" customHeight="1">
      <c r="A59" s="1287"/>
      <c r="B59" s="1175"/>
      <c r="C59" s="1285" t="s">
        <v>157</v>
      </c>
      <c r="D59" s="1285"/>
      <c r="E59" s="158">
        <v>56</v>
      </c>
      <c r="F59" s="932"/>
      <c r="G59" s="932"/>
      <c r="H59" s="940"/>
      <c r="I59" s="951"/>
      <c r="J59" s="932"/>
      <c r="K59" s="931"/>
      <c r="L59" s="935"/>
      <c r="M59" s="932"/>
      <c r="N59" s="919">
        <v>19470.875424457765</v>
      </c>
      <c r="O59" s="932"/>
      <c r="P59" s="936"/>
      <c r="Q59" s="931"/>
      <c r="R59" s="932"/>
      <c r="S59" s="932"/>
      <c r="T59" s="920">
        <v>19470.875424457765</v>
      </c>
      <c r="U59" s="157">
        <v>56</v>
      </c>
      <c r="V59" s="160"/>
      <c r="W59" s="144"/>
      <c r="X59" s="505"/>
    </row>
    <row r="60" spans="1:30" s="143" customFormat="1" ht="11.25" customHeight="1">
      <c r="A60" s="1288"/>
      <c r="B60" s="159"/>
      <c r="C60" s="1292" t="s">
        <v>178</v>
      </c>
      <c r="D60" s="1292"/>
      <c r="E60" s="158">
        <v>57</v>
      </c>
      <c r="F60" s="919">
        <v>0</v>
      </c>
      <c r="G60" s="932"/>
      <c r="H60" s="940"/>
      <c r="I60" s="935"/>
      <c r="J60" s="932"/>
      <c r="K60" s="921">
        <v>10836</v>
      </c>
      <c r="L60" s="918">
        <v>100424.22369674711</v>
      </c>
      <c r="M60" s="932"/>
      <c r="N60" s="919">
        <v>1349.6465800233309</v>
      </c>
      <c r="O60" s="932">
        <v>195.1366000000001</v>
      </c>
      <c r="P60" s="936"/>
      <c r="Q60" s="947"/>
      <c r="R60" s="919">
        <v>11746.401946870512</v>
      </c>
      <c r="S60" s="932"/>
      <c r="T60" s="920">
        <v>124551.40882364096</v>
      </c>
      <c r="U60" s="157">
        <v>57</v>
      </c>
      <c r="V60" s="160"/>
      <c r="W60" s="144"/>
      <c r="X60" s="505"/>
    </row>
    <row r="61" spans="1:30" s="147" customFormat="1" ht="11.25" customHeight="1">
      <c r="A61" s="61" t="s">
        <v>128</v>
      </c>
      <c r="B61" s="156"/>
      <c r="C61" s="155"/>
      <c r="D61" s="155"/>
      <c r="E61" s="154"/>
      <c r="F61" s="153"/>
      <c r="G61" s="153"/>
      <c r="H61" s="151"/>
      <c r="I61" s="153"/>
      <c r="J61" s="153"/>
      <c r="K61" s="153"/>
      <c r="L61" s="151"/>
      <c r="M61" s="151"/>
      <c r="N61" s="151"/>
      <c r="O61" s="151"/>
      <c r="P61" s="152"/>
      <c r="Q61" s="151"/>
      <c r="R61" s="151"/>
      <c r="S61" s="151"/>
      <c r="T61" s="150"/>
      <c r="U61" s="149"/>
      <c r="V61" s="154"/>
      <c r="W61" s="148"/>
      <c r="X61" s="506"/>
    </row>
    <row r="62" spans="1:30" s="143" customFormat="1" ht="11.25" customHeight="1">
      <c r="A62" s="523" t="s">
        <v>444</v>
      </c>
      <c r="B62" s="522"/>
      <c r="C62" s="522"/>
      <c r="D62" s="522"/>
      <c r="E62" s="522"/>
      <c r="F62" s="522"/>
      <c r="G62" s="522"/>
      <c r="H62" s="522"/>
      <c r="I62" s="824"/>
      <c r="J62" s="522"/>
      <c r="K62" s="522"/>
      <c r="L62" s="522"/>
      <c r="M62" s="522"/>
      <c r="N62" s="522"/>
      <c r="O62" s="522"/>
      <c r="P62" s="522"/>
      <c r="Q62" s="522"/>
      <c r="R62" s="515"/>
      <c r="S62" s="146"/>
      <c r="T62" s="146"/>
      <c r="U62" s="146"/>
      <c r="V62" s="502"/>
      <c r="W62" s="144"/>
      <c r="X62" s="504"/>
    </row>
    <row r="63" spans="1:30" s="143" customFormat="1" ht="11.25" customHeight="1">
      <c r="A63" s="523" t="s">
        <v>436</v>
      </c>
      <c r="B63" s="522"/>
      <c r="C63" s="522"/>
      <c r="D63" s="522"/>
      <c r="E63" s="522"/>
      <c r="F63" s="522"/>
      <c r="G63" s="522"/>
      <c r="H63" s="522"/>
      <c r="I63" s="522"/>
      <c r="J63" s="522"/>
      <c r="K63" s="522"/>
      <c r="L63" s="522"/>
      <c r="M63" s="522"/>
      <c r="N63" s="522"/>
      <c r="O63" s="522"/>
      <c r="P63" s="522"/>
      <c r="Q63" s="522"/>
      <c r="R63" s="145"/>
      <c r="S63" s="144"/>
      <c r="T63" s="144"/>
      <c r="U63" s="144"/>
      <c r="V63" s="503"/>
      <c r="W63" s="144"/>
      <c r="X63" s="504"/>
    </row>
    <row r="64" spans="1:30" s="143" customFormat="1" ht="11.25" customHeight="1">
      <c r="A64" s="523" t="s">
        <v>437</v>
      </c>
      <c r="B64" s="522"/>
      <c r="C64" s="522"/>
      <c r="D64" s="522"/>
      <c r="E64" s="522"/>
      <c r="F64" s="522"/>
      <c r="G64" s="522"/>
      <c r="H64" s="522"/>
      <c r="I64" s="522"/>
      <c r="J64" s="522"/>
      <c r="K64" s="522"/>
      <c r="L64" s="522"/>
      <c r="M64" s="522"/>
      <c r="N64" s="767"/>
      <c r="O64" s="522"/>
      <c r="P64" s="522"/>
      <c r="Q64" s="522"/>
      <c r="R64" s="515"/>
      <c r="S64" s="144"/>
      <c r="T64" s="144"/>
      <c r="U64" s="144"/>
      <c r="V64" s="503"/>
      <c r="W64" s="144"/>
      <c r="X64" s="504"/>
    </row>
    <row r="65" spans="1:24" s="143" customFormat="1" ht="11.25" customHeight="1">
      <c r="A65" s="523" t="s">
        <v>482</v>
      </c>
      <c r="B65" s="522"/>
      <c r="C65" s="522"/>
      <c r="D65" s="522"/>
      <c r="E65" s="522"/>
      <c r="F65" s="522"/>
      <c r="G65" s="522"/>
      <c r="H65" s="522"/>
      <c r="I65" s="522"/>
      <c r="J65" s="522"/>
      <c r="K65" s="522"/>
      <c r="L65" s="522"/>
      <c r="M65" s="522"/>
      <c r="N65" s="522"/>
      <c r="O65" s="522"/>
      <c r="P65" s="522"/>
      <c r="Q65" s="522"/>
      <c r="R65" s="515"/>
      <c r="T65" s="144"/>
      <c r="U65" s="144"/>
      <c r="V65" s="503"/>
      <c r="W65" s="144"/>
      <c r="X65" s="504"/>
    </row>
    <row r="66" spans="1:24" s="143" customFormat="1" ht="11.25" customHeight="1">
      <c r="A66" s="523" t="s">
        <v>438</v>
      </c>
      <c r="B66" s="522"/>
      <c r="C66" s="522"/>
      <c r="D66" s="522"/>
      <c r="E66" s="522"/>
      <c r="F66" s="522"/>
      <c r="G66" s="522"/>
      <c r="H66" s="522"/>
      <c r="I66" s="522"/>
      <c r="J66" s="522"/>
      <c r="K66" s="522"/>
      <c r="L66" s="522"/>
      <c r="M66" s="522"/>
      <c r="N66" s="522"/>
      <c r="O66" s="522"/>
      <c r="P66" s="522"/>
      <c r="Q66" s="522"/>
      <c r="R66" s="515"/>
      <c r="S66" s="144"/>
      <c r="T66" s="144"/>
      <c r="U66" s="144"/>
      <c r="V66" s="503"/>
      <c r="W66" s="144"/>
      <c r="X66" s="504"/>
    </row>
    <row r="68" spans="1:24">
      <c r="F68" s="142"/>
      <c r="G68" s="142"/>
      <c r="H68" s="142"/>
      <c r="I68" s="142"/>
      <c r="J68" s="142"/>
      <c r="K68" s="142"/>
      <c r="L68" s="142"/>
      <c r="M68" s="142"/>
      <c r="N68" s="142"/>
      <c r="O68" s="142"/>
      <c r="P68" s="142"/>
      <c r="Q68" s="142"/>
      <c r="R68" s="142"/>
      <c r="S68" s="142"/>
      <c r="T68" s="142"/>
    </row>
    <row r="69" spans="1:24">
      <c r="F69" s="142"/>
      <c r="G69" s="142"/>
      <c r="H69" s="142"/>
      <c r="I69" s="142"/>
      <c r="J69" s="142"/>
      <c r="K69" s="142"/>
      <c r="L69" s="142"/>
      <c r="M69" s="142"/>
      <c r="N69" s="142"/>
      <c r="O69" s="142"/>
      <c r="P69" s="142"/>
      <c r="Q69" s="142"/>
      <c r="R69" s="142"/>
      <c r="S69" s="142"/>
      <c r="T69" s="142"/>
    </row>
    <row r="70" spans="1:24">
      <c r="F70" s="142"/>
      <c r="G70" s="142"/>
      <c r="H70" s="142"/>
      <c r="I70" s="142"/>
      <c r="J70" s="142"/>
      <c r="K70" s="142"/>
      <c r="L70" s="142"/>
      <c r="M70" s="142"/>
      <c r="N70" s="142"/>
      <c r="O70" s="142"/>
      <c r="P70" s="142"/>
      <c r="Q70" s="142"/>
      <c r="R70" s="142"/>
      <c r="S70" s="142"/>
      <c r="T70" s="142"/>
    </row>
    <row r="71" spans="1:24">
      <c r="F71" s="608"/>
      <c r="G71" s="608"/>
      <c r="H71" s="608"/>
      <c r="I71" s="608"/>
      <c r="J71" s="608"/>
      <c r="K71" s="608"/>
      <c r="L71" s="608"/>
      <c r="M71" s="608"/>
      <c r="N71" s="608"/>
      <c r="O71" s="608"/>
      <c r="P71" s="608"/>
      <c r="Q71" s="608"/>
      <c r="R71" s="608"/>
      <c r="S71" s="608"/>
      <c r="T71" s="608"/>
    </row>
    <row r="72" spans="1:24">
      <c r="F72" s="608"/>
      <c r="G72" s="608"/>
      <c r="H72" s="608"/>
      <c r="I72" s="608"/>
      <c r="J72" s="608"/>
      <c r="K72" s="608"/>
      <c r="L72" s="608"/>
      <c r="M72" s="608"/>
      <c r="N72" s="608"/>
      <c r="O72" s="608"/>
      <c r="P72" s="608"/>
      <c r="Q72" s="608"/>
      <c r="R72" s="608"/>
      <c r="S72" s="608"/>
      <c r="T72" s="608"/>
    </row>
  </sheetData>
  <mergeCells count="67">
    <mergeCell ref="A2:D2"/>
    <mergeCell ref="A12:A36"/>
    <mergeCell ref="B12:B21"/>
    <mergeCell ref="C12:D12"/>
    <mergeCell ref="C13:D13"/>
    <mergeCell ref="A4:A11"/>
    <mergeCell ref="C14:D14"/>
    <mergeCell ref="C15:D15"/>
    <mergeCell ref="C21:D21"/>
    <mergeCell ref="C24:D24"/>
    <mergeCell ref="C25:D25"/>
    <mergeCell ref="C16:D16"/>
    <mergeCell ref="C17:D17"/>
    <mergeCell ref="C18:D18"/>
    <mergeCell ref="C19:D19"/>
    <mergeCell ref="C20:D20"/>
    <mergeCell ref="A3:D3"/>
    <mergeCell ref="C7:D7"/>
    <mergeCell ref="B4:B11"/>
    <mergeCell ref="C4:D4"/>
    <mergeCell ref="C5:D5"/>
    <mergeCell ref="C6:D6"/>
    <mergeCell ref="C8:D8"/>
    <mergeCell ref="C10:D10"/>
    <mergeCell ref="C11:D11"/>
    <mergeCell ref="C9:D9"/>
    <mergeCell ref="C49:D49"/>
    <mergeCell ref="B22:B31"/>
    <mergeCell ref="C22:D22"/>
    <mergeCell ref="C23:D23"/>
    <mergeCell ref="C30:D30"/>
    <mergeCell ref="C27:D27"/>
    <mergeCell ref="C28:D28"/>
    <mergeCell ref="C47:D47"/>
    <mergeCell ref="C26:D26"/>
    <mergeCell ref="C55:D55"/>
    <mergeCell ref="C29:D29"/>
    <mergeCell ref="B37:B40"/>
    <mergeCell ref="C37:D37"/>
    <mergeCell ref="C38:D38"/>
    <mergeCell ref="C39:D39"/>
    <mergeCell ref="C40:D40"/>
    <mergeCell ref="C50:D50"/>
    <mergeCell ref="C31:D31"/>
    <mergeCell ref="B32:B36"/>
    <mergeCell ref="C32:D32"/>
    <mergeCell ref="C33:D33"/>
    <mergeCell ref="C34:D34"/>
    <mergeCell ref="C35:D35"/>
    <mergeCell ref="C48:D48"/>
    <mergeCell ref="C36:D36"/>
    <mergeCell ref="C59:D59"/>
    <mergeCell ref="A41:A60"/>
    <mergeCell ref="C41:D41"/>
    <mergeCell ref="C42:D42"/>
    <mergeCell ref="C43:D43"/>
    <mergeCell ref="C44:D44"/>
    <mergeCell ref="C56:D56"/>
    <mergeCell ref="C45:D45"/>
    <mergeCell ref="C51:D51"/>
    <mergeCell ref="C52:D52"/>
    <mergeCell ref="C60:D60"/>
    <mergeCell ref="C53:D53"/>
    <mergeCell ref="C54:D54"/>
    <mergeCell ref="C57:D57"/>
    <mergeCell ref="C58:D58"/>
    <mergeCell ref="C46:D46"/>
  </mergeCells>
  <conditionalFormatting sqref="AE39:AY55 A1:AY1 A39:AC41 A65:R65 T65:AY65 A66:AY197 A56:AY64 A2 E2:AY2 A54:AC55 A42:M53 O42:AC53 A3:AY8 A10:AY38 A9:C9 E9:AY9">
    <cfRule type="cellIs" dxfId="6" priority="3" stopIfTrue="1" operator="equal">
      <formula>0</formula>
    </cfRule>
  </conditionalFormatting>
  <conditionalFormatting sqref="N42:N53">
    <cfRule type="cellIs" dxfId="5" priority="1" stopIfTrue="1" operator="equal">
      <formula>0</formula>
    </cfRule>
  </conditionalFormatting>
  <pageMargins left="0.78740157480314965" right="0.78740157480314965" top="0.78740157480314965" bottom="0.78740157480314965" header="0.51181102362204722" footer="0.51181102362204722"/>
  <pageSetup paperSize="9" scale="60" orientation="landscape" r:id="rId1"/>
  <headerFooter alignWithMargins="0">
    <oddHeader>&amp;LEE-1. Bilanztabelle Erneuerbare Energien 2018</oddHeader>
    <oddFooter>&amp;L&amp;"Arial,Standard"&amp;10Stand: 04.02.2021&amp;C&amp;"Arial,Standard"&amp;10Bayerisches Landesamt für Statistik - Energiebilanz 2018&amp;R&amp;"Arial,Standard"&amp;10&amp;P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tabColor theme="0"/>
  </sheetPr>
  <dimension ref="A1:CA72"/>
  <sheetViews>
    <sheetView view="pageBreakPreview" zoomScaleNormal="110" zoomScaleSheetLayoutView="100" workbookViewId="0">
      <pane xSplit="5" ySplit="3" topLeftCell="F4" activePane="bottomRight" state="frozen"/>
      <selection activeCell="C40" sqref="C40"/>
      <selection pane="topRight" activeCell="C40" sqref="C40"/>
      <selection pane="bottomLeft" activeCell="C40" sqref="C40"/>
      <selection pane="bottomRight"/>
    </sheetView>
  </sheetViews>
  <sheetFormatPr baseColWidth="10" defaultColWidth="11.42578125" defaultRowHeight="11.25" customHeight="1"/>
  <cols>
    <col min="1" max="1" width="3.5703125" style="75" customWidth="1"/>
    <col min="2" max="2" width="9" style="75" customWidth="1"/>
    <col min="3" max="3" width="13.85546875" style="75" customWidth="1"/>
    <col min="4" max="4" width="21.42578125" style="75" customWidth="1"/>
    <col min="5" max="5" width="2.85546875" style="75" customWidth="1"/>
    <col min="6" max="33" width="7" style="75" customWidth="1"/>
    <col min="34" max="34" width="8.5703125" style="75" customWidth="1"/>
    <col min="35" max="35" width="2.85546875" style="75" customWidth="1"/>
    <col min="36" max="37" width="1.5703125" style="77" customWidth="1"/>
    <col min="38" max="38" width="1.5703125" style="76" customWidth="1"/>
    <col min="39" max="16384" width="11.42578125" style="75"/>
  </cols>
  <sheetData>
    <row r="1" spans="1:79" ht="15" customHeight="1">
      <c r="A1" s="124"/>
      <c r="B1" s="123"/>
      <c r="C1" s="123"/>
      <c r="D1" s="123"/>
      <c r="E1" s="122"/>
      <c r="F1" s="1206" t="s">
        <v>4</v>
      </c>
      <c r="G1" s="1207"/>
      <c r="H1" s="1208"/>
      <c r="I1" s="1206" t="s">
        <v>3</v>
      </c>
      <c r="J1" s="1207"/>
      <c r="K1" s="1208"/>
      <c r="L1" s="1194" t="s">
        <v>386</v>
      </c>
      <c r="M1" s="1195"/>
      <c r="N1" s="1195"/>
      <c r="O1" s="1195"/>
      <c r="P1" s="1195"/>
      <c r="Q1" s="1195"/>
      <c r="R1" s="1195"/>
      <c r="S1" s="1195"/>
      <c r="T1" s="1195"/>
      <c r="U1" s="1195"/>
      <c r="V1" s="1209"/>
      <c r="W1" s="1195" t="s">
        <v>2</v>
      </c>
      <c r="X1" s="1209"/>
      <c r="Y1" s="1206" t="s">
        <v>1</v>
      </c>
      <c r="Z1" s="1207"/>
      <c r="AA1" s="1207"/>
      <c r="AB1" s="1207"/>
      <c r="AC1" s="1208"/>
      <c r="AD1" s="1194" t="s">
        <v>176</v>
      </c>
      <c r="AE1" s="1195"/>
      <c r="AF1" s="1195"/>
      <c r="AG1" s="1196"/>
      <c r="AH1" s="121"/>
      <c r="AI1" s="120"/>
    </row>
    <row r="2" spans="1:79" ht="62.25" customHeight="1">
      <c r="A2" s="1199" t="s">
        <v>573</v>
      </c>
      <c r="B2" s="1199"/>
      <c r="C2" s="1199"/>
      <c r="D2" s="1199"/>
      <c r="E2" s="116" t="s">
        <v>435</v>
      </c>
      <c r="F2" s="115" t="s">
        <v>407</v>
      </c>
      <c r="G2" s="117" t="s">
        <v>408</v>
      </c>
      <c r="H2" s="116" t="s">
        <v>409</v>
      </c>
      <c r="I2" s="115" t="s">
        <v>407</v>
      </c>
      <c r="J2" s="117" t="s">
        <v>411</v>
      </c>
      <c r="K2" s="116" t="s">
        <v>410</v>
      </c>
      <c r="L2" s="117" t="s">
        <v>412</v>
      </c>
      <c r="M2" s="119" t="s">
        <v>413</v>
      </c>
      <c r="N2" s="119" t="s">
        <v>414</v>
      </c>
      <c r="O2" s="119" t="s">
        <v>415</v>
      </c>
      <c r="P2" s="119" t="s">
        <v>416</v>
      </c>
      <c r="Q2" s="117" t="s">
        <v>417</v>
      </c>
      <c r="R2" s="117" t="s">
        <v>418</v>
      </c>
      <c r="S2" s="117" t="s">
        <v>419</v>
      </c>
      <c r="T2" s="117" t="s">
        <v>420</v>
      </c>
      <c r="U2" s="117" t="s">
        <v>421</v>
      </c>
      <c r="V2" s="116" t="s">
        <v>422</v>
      </c>
      <c r="W2" s="117" t="s">
        <v>423</v>
      </c>
      <c r="X2" s="116" t="s">
        <v>424</v>
      </c>
      <c r="Y2" s="117" t="s">
        <v>425</v>
      </c>
      <c r="Z2" s="118" t="s">
        <v>426</v>
      </c>
      <c r="AA2" s="117" t="s">
        <v>427</v>
      </c>
      <c r="AB2" s="117" t="s">
        <v>428</v>
      </c>
      <c r="AC2" s="116" t="s">
        <v>429</v>
      </c>
      <c r="AD2" s="117" t="s">
        <v>430</v>
      </c>
      <c r="AE2" s="117" t="s">
        <v>431</v>
      </c>
      <c r="AF2" s="117" t="s">
        <v>432</v>
      </c>
      <c r="AG2" s="116" t="s">
        <v>429</v>
      </c>
      <c r="AH2" s="115" t="s">
        <v>433</v>
      </c>
      <c r="AI2" s="114" t="s">
        <v>435</v>
      </c>
    </row>
    <row r="3" spans="1:79" ht="11.1" customHeight="1">
      <c r="A3" s="1211" t="s">
        <v>174</v>
      </c>
      <c r="B3" s="1212"/>
      <c r="C3" s="1211"/>
      <c r="D3" s="1211"/>
      <c r="E3" s="113"/>
      <c r="F3" s="1203"/>
      <c r="G3" s="1203"/>
      <c r="H3" s="1203"/>
      <c r="I3" s="1203"/>
      <c r="J3" s="1203"/>
      <c r="K3" s="1203"/>
      <c r="L3" s="1200"/>
      <c r="M3" s="1201"/>
      <c r="N3" s="1201"/>
      <c r="O3" s="1201"/>
      <c r="P3" s="1201"/>
      <c r="Q3" s="1202"/>
      <c r="R3" s="1203"/>
      <c r="S3" s="1203"/>
      <c r="T3" s="1203"/>
      <c r="U3" s="1203"/>
      <c r="V3" s="1203"/>
      <c r="W3" s="1200"/>
      <c r="X3" s="1210"/>
      <c r="Y3" s="112"/>
      <c r="Z3" s="109"/>
      <c r="AA3" s="109"/>
      <c r="AB3" s="1202"/>
      <c r="AC3" s="1203"/>
      <c r="AD3" s="111"/>
      <c r="AE3" s="109"/>
      <c r="AF3" s="109"/>
      <c r="AG3" s="110"/>
      <c r="AH3" s="109"/>
      <c r="AI3" s="108"/>
    </row>
    <row r="4" spans="1:79" ht="11.25" customHeight="1">
      <c r="A4" s="1216" t="s">
        <v>173</v>
      </c>
      <c r="B4" s="1213"/>
      <c r="C4" s="1192" t="s">
        <v>172</v>
      </c>
      <c r="D4" s="1192"/>
      <c r="E4" s="100">
        <v>1</v>
      </c>
      <c r="F4" s="1072"/>
      <c r="G4" s="1073"/>
      <c r="H4" s="1074"/>
      <c r="I4" s="1075"/>
      <c r="J4" s="1076"/>
      <c r="K4" s="1074"/>
      <c r="L4" s="1069">
        <v>1974.52727</v>
      </c>
      <c r="M4" s="1076"/>
      <c r="N4" s="1076"/>
      <c r="O4" s="1076"/>
      <c r="P4" s="1076"/>
      <c r="Q4" s="1076"/>
      <c r="R4" s="1076"/>
      <c r="S4" s="1076"/>
      <c r="T4" s="1076"/>
      <c r="U4" s="1076"/>
      <c r="V4" s="1077"/>
      <c r="W4" s="1076"/>
      <c r="X4" s="1078">
        <v>340.77024897581168</v>
      </c>
      <c r="Y4" s="1069">
        <v>38304.537088662</v>
      </c>
      <c r="Z4" s="1069">
        <v>62514.617795904342</v>
      </c>
      <c r="AA4" s="1069">
        <v>138311.21834999998</v>
      </c>
      <c r="AB4" s="1069">
        <v>14041.322004545455</v>
      </c>
      <c r="AC4" s="1078">
        <v>92073.916979296482</v>
      </c>
      <c r="AD4" s="1076"/>
      <c r="AE4" s="1076"/>
      <c r="AF4" s="1076"/>
      <c r="AG4" s="1069">
        <v>39068.578579999994</v>
      </c>
      <c r="AH4" s="856">
        <v>386629.48831738404</v>
      </c>
      <c r="AI4" s="101">
        <v>1</v>
      </c>
      <c r="AL4" s="80"/>
    </row>
    <row r="5" spans="1:79" ht="11.25" customHeight="1">
      <c r="A5" s="1217"/>
      <c r="B5" s="1214"/>
      <c r="C5" s="1192" t="s">
        <v>92</v>
      </c>
      <c r="D5" s="1192"/>
      <c r="E5" s="102">
        <v>2</v>
      </c>
      <c r="F5" s="1087" t="s">
        <v>30</v>
      </c>
      <c r="G5" s="1069">
        <v>0</v>
      </c>
      <c r="H5" s="1080" t="s">
        <v>30</v>
      </c>
      <c r="I5" s="1070" t="s">
        <v>30</v>
      </c>
      <c r="J5" s="1070" t="s">
        <v>30</v>
      </c>
      <c r="K5" s="1079">
        <v>0</v>
      </c>
      <c r="L5" s="1069">
        <v>715683.32683861884</v>
      </c>
      <c r="M5" s="1069">
        <v>0</v>
      </c>
      <c r="N5" s="1069">
        <v>0</v>
      </c>
      <c r="O5" s="1070" t="s">
        <v>30</v>
      </c>
      <c r="P5" s="1069">
        <v>17181.600058884302</v>
      </c>
      <c r="Q5" s="1070" t="s">
        <v>30</v>
      </c>
      <c r="R5" s="1070">
        <v>0</v>
      </c>
      <c r="S5" s="1069">
        <v>0</v>
      </c>
      <c r="T5" s="1070">
        <v>0</v>
      </c>
      <c r="U5" s="1069">
        <v>0</v>
      </c>
      <c r="V5" s="1074"/>
      <c r="W5" s="1076"/>
      <c r="X5" s="1080">
        <v>400037.13723666349</v>
      </c>
      <c r="Y5" s="1076"/>
      <c r="Z5" s="1076"/>
      <c r="AA5" s="1076"/>
      <c r="AB5" s="1076"/>
      <c r="AC5" s="1079">
        <v>15261.433297225667</v>
      </c>
      <c r="AD5" s="1069">
        <v>245338.41065454544</v>
      </c>
      <c r="AE5" s="1069">
        <v>46006.001170011645</v>
      </c>
      <c r="AF5" s="1069">
        <v>0</v>
      </c>
      <c r="AG5" s="1076"/>
      <c r="AH5" s="857">
        <v>1535567.4778065486</v>
      </c>
      <c r="AI5" s="101">
        <v>2</v>
      </c>
      <c r="AL5" s="80"/>
    </row>
    <row r="6" spans="1:79" ht="11.25" customHeight="1">
      <c r="A6" s="1217"/>
      <c r="B6" s="1214"/>
      <c r="C6" s="1192" t="s">
        <v>91</v>
      </c>
      <c r="D6" s="1192"/>
      <c r="E6" s="102">
        <v>3</v>
      </c>
      <c r="F6" s="1087" t="s">
        <v>30</v>
      </c>
      <c r="G6" s="1070">
        <v>0</v>
      </c>
      <c r="H6" s="1080" t="s">
        <v>30</v>
      </c>
      <c r="I6" s="1070" t="s">
        <v>30</v>
      </c>
      <c r="J6" s="1070" t="s">
        <v>30</v>
      </c>
      <c r="K6" s="1079">
        <v>0</v>
      </c>
      <c r="L6" s="1075"/>
      <c r="M6" s="1076"/>
      <c r="N6" s="1076"/>
      <c r="O6" s="1069">
        <v>0</v>
      </c>
      <c r="P6" s="1076"/>
      <c r="Q6" s="1069">
        <v>0</v>
      </c>
      <c r="R6" s="1069">
        <v>1344.6398799999999</v>
      </c>
      <c r="S6" s="1070">
        <v>42.437919999999998</v>
      </c>
      <c r="T6" s="1070">
        <v>8.4639299999999995</v>
      </c>
      <c r="U6" s="1069">
        <v>0</v>
      </c>
      <c r="V6" s="1074"/>
      <c r="W6" s="1076"/>
      <c r="X6" s="1080">
        <v>2601.1403339110816</v>
      </c>
      <c r="Y6" s="1076"/>
      <c r="Z6" s="1076"/>
      <c r="AA6" s="1070">
        <v>293.83165000000002</v>
      </c>
      <c r="AB6" s="1070">
        <v>0</v>
      </c>
      <c r="AC6" s="1079">
        <v>1.5567</v>
      </c>
      <c r="AD6" s="1076"/>
      <c r="AE6" s="1076"/>
      <c r="AF6" s="1076"/>
      <c r="AG6" s="1070">
        <v>232.23500000000001</v>
      </c>
      <c r="AH6" s="854">
        <v>5489.330753911081</v>
      </c>
      <c r="AI6" s="101">
        <v>3</v>
      </c>
      <c r="AL6" s="80"/>
    </row>
    <row r="7" spans="1:79" ht="11.25" customHeight="1">
      <c r="A7" s="1217"/>
      <c r="B7" s="1214"/>
      <c r="C7" s="1191" t="s">
        <v>171</v>
      </c>
      <c r="D7" s="1191"/>
      <c r="E7" s="96">
        <v>4</v>
      </c>
      <c r="F7" s="1081">
        <v>34872.624611401421</v>
      </c>
      <c r="G7" s="1082">
        <v>0</v>
      </c>
      <c r="H7" s="1083">
        <v>2624.741</v>
      </c>
      <c r="I7" s="1084">
        <v>19.566244196271018</v>
      </c>
      <c r="J7" s="1071">
        <v>11199.432726604467</v>
      </c>
      <c r="K7" s="1083">
        <v>0</v>
      </c>
      <c r="L7" s="1071">
        <v>717657.85410861881</v>
      </c>
      <c r="M7" s="1071">
        <v>0</v>
      </c>
      <c r="N7" s="1071">
        <v>0</v>
      </c>
      <c r="O7" s="1082" t="s">
        <v>30</v>
      </c>
      <c r="P7" s="1071">
        <v>17181.600058884309</v>
      </c>
      <c r="Q7" s="1082" t="s">
        <v>30</v>
      </c>
      <c r="R7" s="1071">
        <v>1344.6398800000006</v>
      </c>
      <c r="S7" s="1071">
        <v>42.437920000000304</v>
      </c>
      <c r="T7" s="1071">
        <v>8.4639299999998912</v>
      </c>
      <c r="U7" s="1071">
        <v>0</v>
      </c>
      <c r="V7" s="1085"/>
      <c r="W7" s="1086"/>
      <c r="X7" s="1083">
        <v>402979.04781955038</v>
      </c>
      <c r="Y7" s="1071">
        <v>38304.537088662</v>
      </c>
      <c r="Z7" s="1071">
        <v>62514.617795904342</v>
      </c>
      <c r="AA7" s="1071">
        <v>138605.04999999999</v>
      </c>
      <c r="AB7" s="1071">
        <v>14041.322004545455</v>
      </c>
      <c r="AC7" s="1083">
        <v>107336.90697652215</v>
      </c>
      <c r="AD7" s="1071">
        <v>245338.41065454544</v>
      </c>
      <c r="AE7" s="1071">
        <v>46006.001170011645</v>
      </c>
      <c r="AF7" s="1071">
        <v>0</v>
      </c>
      <c r="AG7" s="1071">
        <v>39300.813579999995</v>
      </c>
      <c r="AH7" s="858">
        <v>1927686.296877844</v>
      </c>
      <c r="AI7" s="95">
        <v>4</v>
      </c>
      <c r="AJ7" s="75"/>
      <c r="AK7" s="75"/>
      <c r="AL7" s="107"/>
      <c r="AM7" s="79"/>
    </row>
    <row r="8" spans="1:79" ht="11.25" customHeight="1">
      <c r="A8" s="1217"/>
      <c r="B8" s="1214"/>
      <c r="C8" s="1192" t="s">
        <v>90</v>
      </c>
      <c r="D8" s="1192"/>
      <c r="E8" s="100">
        <v>5</v>
      </c>
      <c r="F8" s="1087">
        <v>0</v>
      </c>
      <c r="G8" s="1070">
        <v>0</v>
      </c>
      <c r="H8" s="1079">
        <v>0</v>
      </c>
      <c r="I8" s="1069">
        <v>0</v>
      </c>
      <c r="J8" s="1069">
        <v>0</v>
      </c>
      <c r="K8" s="1079">
        <v>0</v>
      </c>
      <c r="L8" s="1069">
        <v>0</v>
      </c>
      <c r="M8" s="1069">
        <v>45686.258283382034</v>
      </c>
      <c r="N8" s="1069">
        <v>330.50563391788455</v>
      </c>
      <c r="O8" s="1069">
        <v>0</v>
      </c>
      <c r="P8" s="1069">
        <v>0</v>
      </c>
      <c r="Q8" s="1069">
        <v>0</v>
      </c>
      <c r="R8" s="1069">
        <v>13391.118716003622</v>
      </c>
      <c r="S8" s="1070">
        <v>5578.9449199999999</v>
      </c>
      <c r="T8" s="1070">
        <v>2607.494592774141</v>
      </c>
      <c r="U8" s="1070">
        <v>28476.459840739812</v>
      </c>
      <c r="V8" s="1074"/>
      <c r="W8" s="1076"/>
      <c r="X8" s="1080">
        <v>0</v>
      </c>
      <c r="Y8" s="1076"/>
      <c r="Z8" s="1076"/>
      <c r="AA8" s="1076"/>
      <c r="AB8" s="1076"/>
      <c r="AC8" s="1079">
        <v>0</v>
      </c>
      <c r="AD8" s="1076"/>
      <c r="AE8" s="1070">
        <v>0</v>
      </c>
      <c r="AF8" s="1070">
        <v>0</v>
      </c>
      <c r="AG8" s="1076"/>
      <c r="AH8" s="859">
        <v>96070.781986817499</v>
      </c>
      <c r="AI8" s="101">
        <v>5</v>
      </c>
      <c r="AL8" s="80"/>
    </row>
    <row r="9" spans="1:79" ht="11.25" customHeight="1">
      <c r="A9" s="1217"/>
      <c r="B9" s="1214"/>
      <c r="C9" s="1219" t="s">
        <v>654</v>
      </c>
      <c r="D9" s="1219"/>
      <c r="E9" s="100">
        <v>6</v>
      </c>
      <c r="F9" s="1075"/>
      <c r="G9" s="1075"/>
      <c r="H9" s="1130"/>
      <c r="I9" s="1075"/>
      <c r="J9" s="1075"/>
      <c r="K9" s="1130"/>
      <c r="L9" s="1075"/>
      <c r="M9" s="1075"/>
      <c r="N9" s="1075"/>
      <c r="O9" s="1075"/>
      <c r="P9" s="1095">
        <v>72256.146413696522</v>
      </c>
      <c r="Q9" s="1075"/>
      <c r="R9" s="1075"/>
      <c r="S9" s="1075"/>
      <c r="T9" s="1075"/>
      <c r="U9" s="1075"/>
      <c r="V9" s="1130"/>
      <c r="W9" s="1075"/>
      <c r="X9" s="1130"/>
      <c r="Y9" s="1075"/>
      <c r="Z9" s="1075"/>
      <c r="AA9" s="1075"/>
      <c r="AB9" s="1075"/>
      <c r="AC9" s="1130"/>
      <c r="AD9" s="1075"/>
      <c r="AE9" s="1075"/>
      <c r="AF9" s="1075"/>
      <c r="AG9" s="1076"/>
      <c r="AH9" s="859">
        <v>72256.146413696522</v>
      </c>
      <c r="AI9" s="101">
        <v>6</v>
      </c>
      <c r="AL9" s="80"/>
    </row>
    <row r="10" spans="1:79" ht="11.25" customHeight="1">
      <c r="A10" s="1217"/>
      <c r="B10" s="1214"/>
      <c r="C10" s="1192" t="s">
        <v>170</v>
      </c>
      <c r="D10" s="1192"/>
      <c r="E10" s="100">
        <v>7</v>
      </c>
      <c r="F10" s="1088">
        <v>0</v>
      </c>
      <c r="G10" s="1070">
        <v>0</v>
      </c>
      <c r="H10" s="1079">
        <v>0</v>
      </c>
      <c r="I10" s="1070">
        <v>0</v>
      </c>
      <c r="J10" s="1070">
        <v>3.4194899999999997</v>
      </c>
      <c r="K10" s="1079">
        <v>0</v>
      </c>
      <c r="L10" s="1075"/>
      <c r="M10" s="1076"/>
      <c r="N10" s="1076"/>
      <c r="O10" s="1070" t="s">
        <v>30</v>
      </c>
      <c r="P10" s="1076"/>
      <c r="Q10" s="1070" t="s">
        <v>30</v>
      </c>
      <c r="R10" s="1069">
        <v>0</v>
      </c>
      <c r="S10" s="1070">
        <v>0</v>
      </c>
      <c r="T10" s="1070">
        <v>0</v>
      </c>
      <c r="U10" s="1070">
        <v>29.921009999999999</v>
      </c>
      <c r="V10" s="1089"/>
      <c r="W10" s="1076"/>
      <c r="X10" s="1080">
        <v>0</v>
      </c>
      <c r="Y10" s="1076"/>
      <c r="Z10" s="1076"/>
      <c r="AA10" s="1076"/>
      <c r="AB10" s="1070">
        <v>237.05801</v>
      </c>
      <c r="AC10" s="1079">
        <v>4.4484212658010369</v>
      </c>
      <c r="AD10" s="1076"/>
      <c r="AE10" s="1076"/>
      <c r="AF10" s="1076"/>
      <c r="AG10" s="1070">
        <v>233.03157999999999</v>
      </c>
      <c r="AH10" s="857">
        <v>832.0944451702785</v>
      </c>
      <c r="AI10" s="101">
        <v>7</v>
      </c>
      <c r="AL10" s="80"/>
    </row>
    <row r="11" spans="1:79" ht="11.25" customHeight="1">
      <c r="A11" s="1218"/>
      <c r="B11" s="1215"/>
      <c r="C11" s="1198" t="s">
        <v>169</v>
      </c>
      <c r="D11" s="1198"/>
      <c r="E11" s="96">
        <v>8</v>
      </c>
      <c r="F11" s="1090">
        <v>34872.624611401421</v>
      </c>
      <c r="G11" s="1091">
        <v>0</v>
      </c>
      <c r="H11" s="1092">
        <v>2624.741</v>
      </c>
      <c r="I11" s="1090">
        <v>19.566244196271018</v>
      </c>
      <c r="J11" s="1093">
        <v>11196.013236604467</v>
      </c>
      <c r="K11" s="1092">
        <v>0</v>
      </c>
      <c r="L11" s="1093">
        <v>717657.85410861881</v>
      </c>
      <c r="M11" s="1093">
        <v>-45686.258283382034</v>
      </c>
      <c r="N11" s="1093">
        <v>-330.50563391788455</v>
      </c>
      <c r="O11" s="1093">
        <v>1374.1860023880838</v>
      </c>
      <c r="P11" s="1093">
        <v>-55074.546354812213</v>
      </c>
      <c r="Q11" s="1093">
        <v>46609.827372104475</v>
      </c>
      <c r="R11" s="1093">
        <v>-12046.478836003622</v>
      </c>
      <c r="S11" s="1091">
        <v>-5536.5069999999996</v>
      </c>
      <c r="T11" s="1091">
        <v>-2599.0306627741411</v>
      </c>
      <c r="U11" s="1093">
        <v>-28506.38085073981</v>
      </c>
      <c r="V11" s="1089"/>
      <c r="W11" s="1094"/>
      <c r="X11" s="1092">
        <v>402979.04781955038</v>
      </c>
      <c r="Y11" s="1093">
        <v>38304.537088662</v>
      </c>
      <c r="Z11" s="1091">
        <v>62514.617795904342</v>
      </c>
      <c r="AA11" s="1093">
        <v>138605.04999999999</v>
      </c>
      <c r="AB11" s="1093">
        <v>13804.263994545454</v>
      </c>
      <c r="AC11" s="1092">
        <v>107332.45855525635</v>
      </c>
      <c r="AD11" s="1093">
        <v>245338.41065454544</v>
      </c>
      <c r="AE11" s="1091">
        <v>46006.001170011645</v>
      </c>
      <c r="AF11" s="1091">
        <v>0</v>
      </c>
      <c r="AG11" s="1093">
        <v>39067.781999999992</v>
      </c>
      <c r="AH11" s="860">
        <v>1758527.2740321597</v>
      </c>
      <c r="AI11" s="95">
        <v>8</v>
      </c>
      <c r="AJ11" s="75"/>
      <c r="AK11" s="75"/>
      <c r="AL11" s="80"/>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row>
    <row r="12" spans="1:79" ht="11.25" customHeight="1">
      <c r="A12" s="1216" t="s">
        <v>168</v>
      </c>
      <c r="B12" s="1213" t="s">
        <v>89</v>
      </c>
      <c r="C12" s="1192" t="s">
        <v>167</v>
      </c>
      <c r="D12" s="1192"/>
      <c r="E12" s="100">
        <v>9</v>
      </c>
      <c r="F12" s="1087" t="s">
        <v>30</v>
      </c>
      <c r="G12" s="1073"/>
      <c r="H12" s="1079">
        <v>0</v>
      </c>
      <c r="I12" s="1070">
        <v>0</v>
      </c>
      <c r="J12" s="1069">
        <v>0</v>
      </c>
      <c r="K12" s="1079">
        <v>0</v>
      </c>
      <c r="L12" s="1075"/>
      <c r="M12" s="1076"/>
      <c r="N12" s="1076"/>
      <c r="O12" s="1070">
        <v>2.9763412919816856</v>
      </c>
      <c r="P12" s="1076"/>
      <c r="Q12" s="1070" t="s">
        <v>30</v>
      </c>
      <c r="R12" s="1070" t="s">
        <v>30</v>
      </c>
      <c r="S12" s="1070">
        <v>0</v>
      </c>
      <c r="T12" s="1070">
        <v>0</v>
      </c>
      <c r="U12" s="1070">
        <v>0</v>
      </c>
      <c r="V12" s="1080">
        <v>0</v>
      </c>
      <c r="W12" s="1076"/>
      <c r="X12" s="1079">
        <v>7018.1909999999998</v>
      </c>
      <c r="Y12" s="1076"/>
      <c r="Z12" s="1070">
        <v>0</v>
      </c>
      <c r="AA12" s="1070">
        <v>3601.2440000000001</v>
      </c>
      <c r="AB12" s="1070">
        <v>2283.4540000000002</v>
      </c>
      <c r="AC12" s="1080">
        <v>1.5252058260054273</v>
      </c>
      <c r="AD12" s="1076"/>
      <c r="AE12" s="1076"/>
      <c r="AF12" s="1070">
        <v>0</v>
      </c>
      <c r="AG12" s="1070">
        <v>2599.6260000000002</v>
      </c>
      <c r="AH12" s="857">
        <v>28418.103547117989</v>
      </c>
      <c r="AI12" s="101">
        <v>9</v>
      </c>
      <c r="AL12" s="80"/>
    </row>
    <row r="13" spans="1:79" ht="11.25" customHeight="1">
      <c r="A13" s="1217"/>
      <c r="B13" s="1220"/>
      <c r="C13" s="1192" t="s">
        <v>166</v>
      </c>
      <c r="D13" s="1192"/>
      <c r="E13" s="100">
        <v>10</v>
      </c>
      <c r="F13" s="1087" t="s">
        <v>30</v>
      </c>
      <c r="G13" s="1073"/>
      <c r="H13" s="1079">
        <v>0</v>
      </c>
      <c r="I13" s="1070">
        <v>0</v>
      </c>
      <c r="J13" s="1069">
        <v>0</v>
      </c>
      <c r="K13" s="1079">
        <v>0</v>
      </c>
      <c r="L13" s="1075"/>
      <c r="M13" s="1076"/>
      <c r="N13" s="1076"/>
      <c r="O13" s="1070">
        <v>0</v>
      </c>
      <c r="P13" s="1076"/>
      <c r="Q13" s="1070">
        <v>33.146000000000001</v>
      </c>
      <c r="R13" s="1070">
        <v>0</v>
      </c>
      <c r="S13" s="1070">
        <v>0</v>
      </c>
      <c r="T13" s="1070">
        <v>0</v>
      </c>
      <c r="U13" s="1070">
        <v>0</v>
      </c>
      <c r="V13" s="1080">
        <v>0</v>
      </c>
      <c r="W13" s="1076"/>
      <c r="X13" s="1079">
        <v>45032.834000000003</v>
      </c>
      <c r="Y13" s="1076"/>
      <c r="Z13" s="1070">
        <v>4622.0029999999997</v>
      </c>
      <c r="AA13" s="1070">
        <v>6042.84</v>
      </c>
      <c r="AB13" s="1070">
        <v>6339.3040000000001</v>
      </c>
      <c r="AC13" s="1080" t="s">
        <v>30</v>
      </c>
      <c r="AD13" s="1076"/>
      <c r="AE13" s="1076"/>
      <c r="AF13" s="1070" t="s">
        <v>30</v>
      </c>
      <c r="AG13" s="1070">
        <v>9048.9110000000001</v>
      </c>
      <c r="AH13" s="857">
        <v>86199.402000000002</v>
      </c>
      <c r="AI13" s="101">
        <v>10</v>
      </c>
      <c r="AL13" s="80"/>
    </row>
    <row r="14" spans="1:79" ht="11.25" customHeight="1">
      <c r="A14" s="1217"/>
      <c r="B14" s="1214"/>
      <c r="C14" s="1192" t="s">
        <v>48</v>
      </c>
      <c r="D14" s="1192"/>
      <c r="E14" s="100">
        <v>11</v>
      </c>
      <c r="F14" s="1087">
        <v>1531.8230000000001</v>
      </c>
      <c r="G14" s="1073"/>
      <c r="H14" s="1079">
        <v>0</v>
      </c>
      <c r="I14" s="1069">
        <v>0</v>
      </c>
      <c r="J14" s="1069">
        <v>0</v>
      </c>
      <c r="K14" s="1079">
        <v>0</v>
      </c>
      <c r="L14" s="1075"/>
      <c r="M14" s="1076"/>
      <c r="N14" s="1076"/>
      <c r="O14" s="1070">
        <v>8.7522440589192669</v>
      </c>
      <c r="P14" s="1076"/>
      <c r="Q14" s="1070" t="s">
        <v>30</v>
      </c>
      <c r="R14" s="1070" t="s">
        <v>30</v>
      </c>
      <c r="S14" s="1070">
        <v>0</v>
      </c>
      <c r="T14" s="1070">
        <v>0</v>
      </c>
      <c r="U14" s="1070">
        <v>0</v>
      </c>
      <c r="V14" s="1080" t="s">
        <v>30</v>
      </c>
      <c r="W14" s="1076"/>
      <c r="X14" s="1080">
        <v>22169.899000000001</v>
      </c>
      <c r="Y14" s="1076"/>
      <c r="Z14" s="1070" t="s">
        <v>30</v>
      </c>
      <c r="AA14" s="1070">
        <v>4969.2049999999999</v>
      </c>
      <c r="AB14" s="1070" t="s">
        <v>30</v>
      </c>
      <c r="AC14" s="1080" t="s">
        <v>30</v>
      </c>
      <c r="AD14" s="1076"/>
      <c r="AE14" s="1076"/>
      <c r="AF14" s="1070" t="s">
        <v>30</v>
      </c>
      <c r="AG14" s="1070" t="s">
        <v>30</v>
      </c>
      <c r="AH14" s="857">
        <v>32196.350361143286</v>
      </c>
      <c r="AI14" s="101">
        <v>11</v>
      </c>
      <c r="AL14" s="80"/>
    </row>
    <row r="15" spans="1:79" ht="11.25" customHeight="1">
      <c r="A15" s="1217"/>
      <c r="B15" s="1214"/>
      <c r="C15" s="1192" t="s">
        <v>165</v>
      </c>
      <c r="D15" s="1192"/>
      <c r="E15" s="100">
        <v>12</v>
      </c>
      <c r="F15" s="1075"/>
      <c r="G15" s="1073"/>
      <c r="H15" s="1074"/>
      <c r="I15" s="1076"/>
      <c r="J15" s="1076"/>
      <c r="K15" s="1074"/>
      <c r="L15" s="1075"/>
      <c r="M15" s="1076"/>
      <c r="N15" s="1076"/>
      <c r="O15" s="1076"/>
      <c r="P15" s="1076"/>
      <c r="Q15" s="1076"/>
      <c r="R15" s="1076"/>
      <c r="S15" s="1076"/>
      <c r="T15" s="1076"/>
      <c r="U15" s="1076"/>
      <c r="V15" s="1074"/>
      <c r="W15" s="1076"/>
      <c r="X15" s="1074"/>
      <c r="Y15" s="1076"/>
      <c r="Z15" s="1076"/>
      <c r="AA15" s="1076"/>
      <c r="AB15" s="1076"/>
      <c r="AC15" s="1074"/>
      <c r="AD15" s="1069">
        <v>245338.41065454544</v>
      </c>
      <c r="AE15" s="1076"/>
      <c r="AF15" s="1076"/>
      <c r="AG15" s="1076"/>
      <c r="AH15" s="857">
        <v>245338.41065454544</v>
      </c>
      <c r="AI15" s="101">
        <v>12</v>
      </c>
      <c r="AL15" s="80"/>
    </row>
    <row r="16" spans="1:79" ht="11.25" customHeight="1">
      <c r="A16" s="1217"/>
      <c r="B16" s="1214"/>
      <c r="C16" s="1192" t="s">
        <v>164</v>
      </c>
      <c r="D16" s="1192"/>
      <c r="E16" s="100">
        <v>13</v>
      </c>
      <c r="F16" s="1075"/>
      <c r="G16" s="1073"/>
      <c r="H16" s="1074"/>
      <c r="I16" s="1076"/>
      <c r="J16" s="1076"/>
      <c r="K16" s="1074"/>
      <c r="L16" s="1075"/>
      <c r="M16" s="1076"/>
      <c r="N16" s="1076"/>
      <c r="O16" s="1076"/>
      <c r="P16" s="1076"/>
      <c r="Q16" s="1076"/>
      <c r="R16" s="1076"/>
      <c r="S16" s="1076"/>
      <c r="T16" s="1076"/>
      <c r="U16" s="1076"/>
      <c r="V16" s="1074"/>
      <c r="W16" s="1076"/>
      <c r="X16" s="1074"/>
      <c r="Y16" s="1069">
        <v>38304.537088662</v>
      </c>
      <c r="Z16" s="1076"/>
      <c r="AA16" s="1076"/>
      <c r="AB16" s="1076"/>
      <c r="AC16" s="1074"/>
      <c r="AD16" s="1076"/>
      <c r="AE16" s="1070" t="s">
        <v>30</v>
      </c>
      <c r="AF16" s="1076"/>
      <c r="AG16" s="1076"/>
      <c r="AH16" s="859">
        <v>39698.129308661999</v>
      </c>
      <c r="AI16" s="101">
        <v>13</v>
      </c>
      <c r="AL16" s="80"/>
    </row>
    <row r="17" spans="1:39" ht="11.25" customHeight="1">
      <c r="A17" s="1217"/>
      <c r="B17" s="1214"/>
      <c r="C17" s="1192" t="s">
        <v>163</v>
      </c>
      <c r="D17" s="1192"/>
      <c r="E17" s="100">
        <v>14</v>
      </c>
      <c r="F17" s="1075"/>
      <c r="G17" s="1073"/>
      <c r="H17" s="1074"/>
      <c r="I17" s="1076"/>
      <c r="J17" s="1076"/>
      <c r="K17" s="1074"/>
      <c r="L17" s="1075"/>
      <c r="M17" s="1076"/>
      <c r="N17" s="1076"/>
      <c r="O17" s="1076"/>
      <c r="P17" s="1076"/>
      <c r="Q17" s="1076"/>
      <c r="R17" s="1076"/>
      <c r="S17" s="1076"/>
      <c r="T17" s="1076"/>
      <c r="U17" s="1076"/>
      <c r="V17" s="1074"/>
      <c r="W17" s="1076"/>
      <c r="X17" s="1074"/>
      <c r="Y17" s="1076"/>
      <c r="Z17" s="1069">
        <v>57067.349971133335</v>
      </c>
      <c r="AA17" s="1069">
        <v>4670.0483032528709</v>
      </c>
      <c r="AB17" s="1070" t="s">
        <v>30</v>
      </c>
      <c r="AC17" s="1079">
        <v>63571.850872425966</v>
      </c>
      <c r="AD17" s="1076"/>
      <c r="AE17" s="1076"/>
      <c r="AF17" s="1076"/>
      <c r="AG17" s="1076"/>
      <c r="AH17" s="857">
        <v>125650.93864135763</v>
      </c>
      <c r="AI17" s="101">
        <v>14</v>
      </c>
      <c r="AL17" s="80"/>
    </row>
    <row r="18" spans="1:39" ht="11.25" customHeight="1">
      <c r="A18" s="1217"/>
      <c r="B18" s="1214"/>
      <c r="C18" s="1192" t="s">
        <v>387</v>
      </c>
      <c r="D18" s="1192"/>
      <c r="E18" s="100">
        <v>15</v>
      </c>
      <c r="F18" s="1136" t="s">
        <v>30</v>
      </c>
      <c r="G18" s="1073"/>
      <c r="H18" s="1079">
        <v>0</v>
      </c>
      <c r="I18" s="1088">
        <v>0</v>
      </c>
      <c r="J18" s="1069">
        <v>0</v>
      </c>
      <c r="K18" s="1079">
        <v>0</v>
      </c>
      <c r="L18" s="1075"/>
      <c r="M18" s="1076"/>
      <c r="N18" s="1076"/>
      <c r="O18" s="1070" t="s">
        <v>30</v>
      </c>
      <c r="P18" s="1076"/>
      <c r="Q18" s="1070">
        <v>216.643</v>
      </c>
      <c r="R18" s="1070">
        <v>0</v>
      </c>
      <c r="S18" s="1069">
        <v>0</v>
      </c>
      <c r="T18" s="1069">
        <v>0</v>
      </c>
      <c r="U18" s="1070" t="s">
        <v>30</v>
      </c>
      <c r="V18" s="1079">
        <v>0</v>
      </c>
      <c r="W18" s="1076"/>
      <c r="X18" s="1080">
        <v>14088.484948000001</v>
      </c>
      <c r="Y18" s="1076"/>
      <c r="Z18" s="1070" t="s">
        <v>30</v>
      </c>
      <c r="AA18" s="1069">
        <v>1726.3979999999999</v>
      </c>
      <c r="AB18" s="1070">
        <v>567.46500000000003</v>
      </c>
      <c r="AC18" s="1080" t="s">
        <v>30</v>
      </c>
      <c r="AD18" s="1076"/>
      <c r="AE18" s="1070" t="s">
        <v>30</v>
      </c>
      <c r="AF18" s="1070">
        <v>0</v>
      </c>
      <c r="AG18" s="1070">
        <v>846.44250000000011</v>
      </c>
      <c r="AH18" s="859">
        <v>17713.698760084269</v>
      </c>
      <c r="AI18" s="101">
        <v>15</v>
      </c>
      <c r="AL18" s="80"/>
    </row>
    <row r="19" spans="1:39" ht="11.25" customHeight="1">
      <c r="A19" s="1217"/>
      <c r="B19" s="1214"/>
      <c r="C19" s="1192" t="s">
        <v>44</v>
      </c>
      <c r="D19" s="1192"/>
      <c r="E19" s="100">
        <v>16</v>
      </c>
      <c r="F19" s="1075"/>
      <c r="G19" s="1073"/>
      <c r="H19" s="1074"/>
      <c r="I19" s="1076"/>
      <c r="J19" s="1076"/>
      <c r="K19" s="1074"/>
      <c r="L19" s="1069">
        <v>717657.85410861881</v>
      </c>
      <c r="M19" s="1069">
        <v>0</v>
      </c>
      <c r="N19" s="1076"/>
      <c r="O19" s="1076"/>
      <c r="P19" s="1076"/>
      <c r="Q19" s="1076"/>
      <c r="R19" s="1076"/>
      <c r="S19" s="1076"/>
      <c r="T19" s="1070">
        <v>5411.84921138138</v>
      </c>
      <c r="U19" s="1076"/>
      <c r="V19" s="1074"/>
      <c r="W19" s="1076"/>
      <c r="X19" s="1074"/>
      <c r="Y19" s="1076"/>
      <c r="Z19" s="1076"/>
      <c r="AA19" s="1076"/>
      <c r="AB19" s="1076"/>
      <c r="AC19" s="1079">
        <v>22355.660971022633</v>
      </c>
      <c r="AD19" s="1076"/>
      <c r="AE19" s="1076"/>
      <c r="AF19" s="1076"/>
      <c r="AG19" s="1076"/>
      <c r="AH19" s="857">
        <v>745425.36429102288</v>
      </c>
      <c r="AI19" s="101">
        <v>16</v>
      </c>
      <c r="AJ19" s="75"/>
      <c r="AK19" s="75"/>
      <c r="AL19" s="80"/>
    </row>
    <row r="20" spans="1:39" ht="11.25" customHeight="1">
      <c r="A20" s="1217"/>
      <c r="B20" s="1214"/>
      <c r="C20" s="1197" t="s">
        <v>43</v>
      </c>
      <c r="D20" s="1197"/>
      <c r="E20" s="100">
        <v>17</v>
      </c>
      <c r="F20" s="1095">
        <v>0</v>
      </c>
      <c r="G20" s="1096"/>
      <c r="H20" s="1080">
        <v>0</v>
      </c>
      <c r="I20" s="1076"/>
      <c r="J20" s="1076"/>
      <c r="K20" s="1074"/>
      <c r="L20" s="1075"/>
      <c r="M20" s="1076"/>
      <c r="N20" s="1076"/>
      <c r="O20" s="1070" t="s">
        <v>30</v>
      </c>
      <c r="P20" s="1076"/>
      <c r="Q20" s="1070" t="s">
        <v>30</v>
      </c>
      <c r="R20" s="1070">
        <v>8.1447963800904966E-3</v>
      </c>
      <c r="S20" s="1076"/>
      <c r="T20" s="1070">
        <v>2.590045248868778</v>
      </c>
      <c r="U20" s="1070" t="s">
        <v>30</v>
      </c>
      <c r="V20" s="1080" t="s">
        <v>30</v>
      </c>
      <c r="W20" s="1076"/>
      <c r="X20" s="1080">
        <v>7512.2919680177911</v>
      </c>
      <c r="Y20" s="1076"/>
      <c r="Z20" s="1076"/>
      <c r="AA20" s="1076"/>
      <c r="AB20" s="1076"/>
      <c r="AC20" s="1074"/>
      <c r="AD20" s="1076"/>
      <c r="AE20" s="1070" t="s">
        <v>30</v>
      </c>
      <c r="AF20" s="1076"/>
      <c r="AG20" s="1070" t="s">
        <v>30</v>
      </c>
      <c r="AH20" s="857">
        <v>7765.5679535065983</v>
      </c>
      <c r="AI20" s="101">
        <v>17</v>
      </c>
      <c r="AL20" s="80"/>
    </row>
    <row r="21" spans="1:39" ht="11.25" customHeight="1">
      <c r="A21" s="1217"/>
      <c r="B21" s="1215"/>
      <c r="C21" s="1191" t="s">
        <v>46</v>
      </c>
      <c r="D21" s="1191"/>
      <c r="E21" s="96">
        <v>18</v>
      </c>
      <c r="F21" s="1097">
        <v>28592.644999999997</v>
      </c>
      <c r="G21" s="1098">
        <v>0</v>
      </c>
      <c r="H21" s="1099">
        <v>0</v>
      </c>
      <c r="I21" s="1084">
        <v>0</v>
      </c>
      <c r="J21" s="1071">
        <v>0</v>
      </c>
      <c r="K21" s="1083">
        <v>0</v>
      </c>
      <c r="L21" s="1071">
        <v>717657.85410861881</v>
      </c>
      <c r="M21" s="1071">
        <v>0</v>
      </c>
      <c r="N21" s="1086"/>
      <c r="O21" s="1071">
        <v>26.017385073948642</v>
      </c>
      <c r="P21" s="1086"/>
      <c r="Q21" s="1071">
        <v>595.67801050446371</v>
      </c>
      <c r="R21" s="1071">
        <v>508.45214479638008</v>
      </c>
      <c r="S21" s="1082">
        <v>0</v>
      </c>
      <c r="T21" s="1082">
        <v>5414.4392566302486</v>
      </c>
      <c r="U21" s="1082">
        <v>97.878537142857127</v>
      </c>
      <c r="V21" s="1099">
        <v>1798.6880000000001</v>
      </c>
      <c r="W21" s="1086"/>
      <c r="X21" s="1083">
        <v>95821.700916017784</v>
      </c>
      <c r="Y21" s="1071">
        <v>38304.537088662</v>
      </c>
      <c r="Z21" s="1082">
        <v>62002.627971133341</v>
      </c>
      <c r="AA21" s="1071">
        <v>21009.735303252874</v>
      </c>
      <c r="AB21" s="1082">
        <v>10006.009994545455</v>
      </c>
      <c r="AC21" s="1099">
        <v>85938.259766516436</v>
      </c>
      <c r="AD21" s="1071">
        <v>245338.41065454544</v>
      </c>
      <c r="AE21" s="1082">
        <v>1411.5313799999999</v>
      </c>
      <c r="AF21" s="1082">
        <v>775.33500000000004</v>
      </c>
      <c r="AG21" s="1071">
        <v>13106.165000000001</v>
      </c>
      <c r="AH21" s="861">
        <v>1328405.9655174401</v>
      </c>
      <c r="AI21" s="95">
        <v>18</v>
      </c>
      <c r="AJ21" s="75"/>
      <c r="AK21" s="75"/>
      <c r="AL21" s="80"/>
    </row>
    <row r="22" spans="1:39" ht="11.25" customHeight="1">
      <c r="A22" s="1217"/>
      <c r="B22" s="1213" t="s">
        <v>88</v>
      </c>
      <c r="C22" s="1192" t="s">
        <v>167</v>
      </c>
      <c r="D22" s="1192"/>
      <c r="E22" s="100">
        <v>19</v>
      </c>
      <c r="F22" s="1075"/>
      <c r="G22" s="1073"/>
      <c r="H22" s="1074"/>
      <c r="I22" s="1076"/>
      <c r="J22" s="1076"/>
      <c r="K22" s="1074"/>
      <c r="L22" s="1075"/>
      <c r="M22" s="1076"/>
      <c r="N22" s="1076"/>
      <c r="O22" s="1076"/>
      <c r="P22" s="1076"/>
      <c r="Q22" s="1076"/>
      <c r="R22" s="1076"/>
      <c r="S22" s="1076"/>
      <c r="T22" s="1076"/>
      <c r="U22" s="1076"/>
      <c r="V22" s="1074"/>
      <c r="W22" s="1076"/>
      <c r="X22" s="1074"/>
      <c r="Y22" s="1076"/>
      <c r="Z22" s="1076"/>
      <c r="AA22" s="1076"/>
      <c r="AB22" s="1076"/>
      <c r="AC22" s="1074"/>
      <c r="AD22" s="1076"/>
      <c r="AE22" s="1069">
        <v>13834.924711739053</v>
      </c>
      <c r="AF22" s="1076"/>
      <c r="AG22" s="1076"/>
      <c r="AH22" s="857">
        <v>13834.924711739053</v>
      </c>
      <c r="AI22" s="101">
        <v>19</v>
      </c>
      <c r="AL22" s="80"/>
    </row>
    <row r="23" spans="1:39" ht="11.25" customHeight="1">
      <c r="A23" s="1217"/>
      <c r="B23" s="1220"/>
      <c r="C23" s="1192" t="s">
        <v>166</v>
      </c>
      <c r="D23" s="1192"/>
      <c r="E23" s="100">
        <v>20</v>
      </c>
      <c r="F23" s="1075"/>
      <c r="G23" s="1073"/>
      <c r="H23" s="1074"/>
      <c r="I23" s="1076"/>
      <c r="J23" s="1076"/>
      <c r="K23" s="1074"/>
      <c r="L23" s="1075"/>
      <c r="M23" s="1076"/>
      <c r="N23" s="1076"/>
      <c r="O23" s="1076"/>
      <c r="P23" s="1076"/>
      <c r="Q23" s="1076"/>
      <c r="R23" s="1076"/>
      <c r="S23" s="1076"/>
      <c r="T23" s="1076"/>
      <c r="U23" s="1076"/>
      <c r="V23" s="1074"/>
      <c r="W23" s="1076"/>
      <c r="X23" s="1074"/>
      <c r="Y23" s="1076"/>
      <c r="Z23" s="1076"/>
      <c r="AA23" s="1076"/>
      <c r="AB23" s="1076"/>
      <c r="AC23" s="1074"/>
      <c r="AD23" s="1076"/>
      <c r="AE23" s="1069">
        <v>24868.603288260951</v>
      </c>
      <c r="AF23" s="1069">
        <v>44795.863399999995</v>
      </c>
      <c r="AG23" s="1076"/>
      <c r="AH23" s="857">
        <v>69664.466688260945</v>
      </c>
      <c r="AI23" s="101">
        <v>20</v>
      </c>
      <c r="AL23" s="80"/>
    </row>
    <row r="24" spans="1:39" ht="11.25" customHeight="1">
      <c r="A24" s="1217"/>
      <c r="B24" s="1214"/>
      <c r="C24" s="1192" t="s">
        <v>48</v>
      </c>
      <c r="D24" s="1192"/>
      <c r="E24" s="100">
        <v>21</v>
      </c>
      <c r="F24" s="1075"/>
      <c r="G24" s="1073"/>
      <c r="H24" s="1074"/>
      <c r="I24" s="1076"/>
      <c r="J24" s="1076"/>
      <c r="K24" s="1074"/>
      <c r="L24" s="1075"/>
      <c r="M24" s="1076"/>
      <c r="N24" s="1076"/>
      <c r="O24" s="1076"/>
      <c r="P24" s="1076"/>
      <c r="Q24" s="1076"/>
      <c r="R24" s="1076"/>
      <c r="S24" s="1076"/>
      <c r="T24" s="1076"/>
      <c r="U24" s="1076"/>
      <c r="V24" s="1074"/>
      <c r="W24" s="1076"/>
      <c r="X24" s="1074"/>
      <c r="Y24" s="1076"/>
      <c r="Z24" s="1076"/>
      <c r="AA24" s="1076"/>
      <c r="AB24" s="1076"/>
      <c r="AC24" s="1074"/>
      <c r="AD24" s="1076"/>
      <c r="AE24" s="1069">
        <v>18183.542400000002</v>
      </c>
      <c r="AF24" s="1076"/>
      <c r="AG24" s="1076"/>
      <c r="AH24" s="857">
        <v>18183.542400000002</v>
      </c>
      <c r="AI24" s="101">
        <v>21</v>
      </c>
      <c r="AL24" s="80"/>
    </row>
    <row r="25" spans="1:39" ht="11.25" customHeight="1">
      <c r="A25" s="1217"/>
      <c r="B25" s="1214"/>
      <c r="C25" s="1192" t="s">
        <v>165</v>
      </c>
      <c r="D25" s="1192"/>
      <c r="E25" s="100">
        <v>22</v>
      </c>
      <c r="F25" s="1075"/>
      <c r="G25" s="1073"/>
      <c r="H25" s="1074"/>
      <c r="I25" s="1076"/>
      <c r="J25" s="1076"/>
      <c r="K25" s="1074"/>
      <c r="L25" s="1075"/>
      <c r="M25" s="1076"/>
      <c r="N25" s="1076"/>
      <c r="O25" s="1076"/>
      <c r="P25" s="1076"/>
      <c r="Q25" s="1076"/>
      <c r="R25" s="1076"/>
      <c r="S25" s="1076"/>
      <c r="T25" s="1076"/>
      <c r="U25" s="1076"/>
      <c r="V25" s="1074"/>
      <c r="W25" s="1076"/>
      <c r="X25" s="1074"/>
      <c r="Y25" s="1076"/>
      <c r="Z25" s="1076"/>
      <c r="AA25" s="1076"/>
      <c r="AB25" s="1076"/>
      <c r="AC25" s="1074"/>
      <c r="AD25" s="1076"/>
      <c r="AE25" s="1069">
        <v>80961.6924</v>
      </c>
      <c r="AF25" s="1076"/>
      <c r="AG25" s="1076"/>
      <c r="AH25" s="857">
        <v>80961.6924</v>
      </c>
      <c r="AI25" s="101">
        <v>22</v>
      </c>
      <c r="AL25" s="80"/>
    </row>
    <row r="26" spans="1:39" ht="11.25" customHeight="1">
      <c r="A26" s="1217"/>
      <c r="B26" s="1214"/>
      <c r="C26" s="1192" t="s">
        <v>164</v>
      </c>
      <c r="D26" s="1192"/>
      <c r="E26" s="100">
        <v>23</v>
      </c>
      <c r="F26" s="1075"/>
      <c r="G26" s="1073"/>
      <c r="H26" s="1074"/>
      <c r="I26" s="1076"/>
      <c r="J26" s="1076"/>
      <c r="K26" s="1074"/>
      <c r="L26" s="1075"/>
      <c r="M26" s="1076"/>
      <c r="N26" s="1076"/>
      <c r="O26" s="1076"/>
      <c r="P26" s="1076"/>
      <c r="Q26" s="1076"/>
      <c r="R26" s="1076"/>
      <c r="S26" s="1076"/>
      <c r="T26" s="1076"/>
      <c r="U26" s="1076"/>
      <c r="V26" s="1074"/>
      <c r="W26" s="1076"/>
      <c r="X26" s="1074"/>
      <c r="Y26" s="1076"/>
      <c r="Z26" s="1076"/>
      <c r="AA26" s="1076"/>
      <c r="AB26" s="1076"/>
      <c r="AC26" s="1074"/>
      <c r="AD26" s="1076"/>
      <c r="AE26" s="1070">
        <v>38875.478512662005</v>
      </c>
      <c r="AF26" s="1076"/>
      <c r="AG26" s="1076"/>
      <c r="AH26" s="859">
        <v>38875.478512662005</v>
      </c>
      <c r="AI26" s="101">
        <v>23</v>
      </c>
      <c r="AL26" s="80"/>
      <c r="AM26" s="79"/>
    </row>
    <row r="27" spans="1:39" ht="11.25" customHeight="1">
      <c r="A27" s="1217"/>
      <c r="B27" s="1214"/>
      <c r="C27" s="1192" t="s">
        <v>163</v>
      </c>
      <c r="D27" s="1192"/>
      <c r="E27" s="100">
        <v>24</v>
      </c>
      <c r="F27" s="1075"/>
      <c r="G27" s="1073"/>
      <c r="H27" s="1074"/>
      <c r="I27" s="1076"/>
      <c r="J27" s="1076"/>
      <c r="K27" s="1074"/>
      <c r="L27" s="1075"/>
      <c r="M27" s="1076"/>
      <c r="N27" s="1076"/>
      <c r="O27" s="1076"/>
      <c r="P27" s="1076"/>
      <c r="Q27" s="1076"/>
      <c r="R27" s="1076"/>
      <c r="S27" s="1076"/>
      <c r="T27" s="1076"/>
      <c r="U27" s="1076"/>
      <c r="V27" s="1074"/>
      <c r="W27" s="1076"/>
      <c r="X27" s="1074"/>
      <c r="Y27" s="1076"/>
      <c r="Z27" s="1076"/>
      <c r="AA27" s="1076"/>
      <c r="AB27" s="1076"/>
      <c r="AC27" s="1074"/>
      <c r="AD27" s="1076"/>
      <c r="AE27" s="1069">
        <v>84937.91393998469</v>
      </c>
      <c r="AF27" s="1070">
        <v>4946.4050364000004</v>
      </c>
      <c r="AG27" s="1076"/>
      <c r="AH27" s="857">
        <v>89884.318976384689</v>
      </c>
      <c r="AI27" s="101">
        <v>24</v>
      </c>
      <c r="AL27" s="80"/>
    </row>
    <row r="28" spans="1:39" ht="11.25" customHeight="1">
      <c r="A28" s="1217"/>
      <c r="B28" s="1214"/>
      <c r="C28" s="1192" t="s">
        <v>388</v>
      </c>
      <c r="D28" s="1192"/>
      <c r="E28" s="100">
        <v>25</v>
      </c>
      <c r="F28" s="1075"/>
      <c r="G28" s="1073"/>
      <c r="H28" s="1074"/>
      <c r="I28" s="1076"/>
      <c r="J28" s="1076"/>
      <c r="K28" s="1074"/>
      <c r="L28" s="1075"/>
      <c r="M28" s="1076"/>
      <c r="N28" s="1076"/>
      <c r="O28" s="1076"/>
      <c r="P28" s="1076"/>
      <c r="Q28" s="1076"/>
      <c r="R28" s="1076"/>
      <c r="S28" s="1076"/>
      <c r="T28" s="1076"/>
      <c r="U28" s="1076"/>
      <c r="V28" s="1074"/>
      <c r="W28" s="1076"/>
      <c r="X28" s="1074"/>
      <c r="Y28" s="1076"/>
      <c r="Z28" s="1076"/>
      <c r="AA28" s="1076"/>
      <c r="AB28" s="1076"/>
      <c r="AC28" s="1074"/>
      <c r="AD28" s="1076"/>
      <c r="AE28" s="1076"/>
      <c r="AF28" s="1069">
        <v>14128.993253200002</v>
      </c>
      <c r="AG28" s="1076"/>
      <c r="AH28" s="857">
        <v>14128.993253200002</v>
      </c>
      <c r="AI28" s="101">
        <v>25</v>
      </c>
      <c r="AL28" s="80"/>
    </row>
    <row r="29" spans="1:39" ht="11.25" customHeight="1">
      <c r="A29" s="1217"/>
      <c r="B29" s="1214"/>
      <c r="C29" s="1192" t="s">
        <v>44</v>
      </c>
      <c r="D29" s="1192"/>
      <c r="E29" s="100">
        <v>26</v>
      </c>
      <c r="F29" s="1075"/>
      <c r="G29" s="1073"/>
      <c r="H29" s="1074"/>
      <c r="I29" s="1076"/>
      <c r="J29" s="1076"/>
      <c r="K29" s="1074"/>
      <c r="L29" s="1075"/>
      <c r="M29" s="1069">
        <v>77373.207999999999</v>
      </c>
      <c r="N29" s="1069">
        <v>124749.049176</v>
      </c>
      <c r="O29" s="1069">
        <v>264773.66815200006</v>
      </c>
      <c r="P29" s="1069">
        <v>60246.007600000004</v>
      </c>
      <c r="Q29" s="1069">
        <v>77261.51481600001</v>
      </c>
      <c r="R29" s="1069">
        <v>14202.672464000001</v>
      </c>
      <c r="S29" s="1069">
        <v>14086.432000000001</v>
      </c>
      <c r="T29" s="1069">
        <v>35942.503722381385</v>
      </c>
      <c r="U29" s="1070">
        <v>39141.171503999998</v>
      </c>
      <c r="V29" s="1080">
        <v>31859.1587</v>
      </c>
      <c r="W29" s="1076"/>
      <c r="X29" s="1074"/>
      <c r="Y29" s="1076"/>
      <c r="Z29" s="1076"/>
      <c r="AA29" s="1076"/>
      <c r="AB29" s="1076"/>
      <c r="AC29" s="1079">
        <v>22355.660971022633</v>
      </c>
      <c r="AD29" s="1076"/>
      <c r="AE29" s="1076"/>
      <c r="AF29" s="1076"/>
      <c r="AG29" s="1076"/>
      <c r="AH29" s="857">
        <v>761991.04710540408</v>
      </c>
      <c r="AI29" s="101">
        <v>26</v>
      </c>
      <c r="AL29" s="80"/>
    </row>
    <row r="30" spans="1:39" ht="11.25" customHeight="1">
      <c r="A30" s="1217"/>
      <c r="B30" s="1214"/>
      <c r="C30" s="1192" t="s">
        <v>43</v>
      </c>
      <c r="D30" s="1192"/>
      <c r="E30" s="100">
        <v>27</v>
      </c>
      <c r="F30" s="1075"/>
      <c r="G30" s="1073"/>
      <c r="H30" s="1079">
        <v>0</v>
      </c>
      <c r="I30" s="1076"/>
      <c r="J30" s="1076"/>
      <c r="K30" s="1074"/>
      <c r="L30" s="1075"/>
      <c r="M30" s="1076"/>
      <c r="N30" s="1076"/>
      <c r="O30" s="1070">
        <v>0</v>
      </c>
      <c r="P30" s="1076"/>
      <c r="Q30" s="1076"/>
      <c r="R30" s="1076"/>
      <c r="S30" s="1076"/>
      <c r="T30" s="1076"/>
      <c r="U30" s="1076"/>
      <c r="V30" s="1074"/>
      <c r="W30" s="1076"/>
      <c r="X30" s="1079">
        <v>0</v>
      </c>
      <c r="Y30" s="1076"/>
      <c r="Z30" s="1076"/>
      <c r="AA30" s="1076"/>
      <c r="AB30" s="1076"/>
      <c r="AC30" s="1074"/>
      <c r="AD30" s="1076"/>
      <c r="AE30" s="1070">
        <v>4004.0809485702557</v>
      </c>
      <c r="AF30" s="1076"/>
      <c r="AG30" s="1076"/>
      <c r="AH30" s="859">
        <v>4004.0809485702557</v>
      </c>
      <c r="AI30" s="101">
        <v>27</v>
      </c>
      <c r="AL30" s="80"/>
    </row>
    <row r="31" spans="1:39" ht="11.25" customHeight="1">
      <c r="A31" s="1217"/>
      <c r="B31" s="1215"/>
      <c r="C31" s="1191" t="s">
        <v>162</v>
      </c>
      <c r="D31" s="1191"/>
      <c r="E31" s="96">
        <v>28</v>
      </c>
      <c r="F31" s="1100"/>
      <c r="G31" s="1101"/>
      <c r="H31" s="1099">
        <v>0</v>
      </c>
      <c r="I31" s="1102"/>
      <c r="J31" s="1086"/>
      <c r="K31" s="1085"/>
      <c r="L31" s="1101"/>
      <c r="M31" s="1071">
        <v>77373.207999999999</v>
      </c>
      <c r="N31" s="1071">
        <v>124749.049176</v>
      </c>
      <c r="O31" s="1071">
        <v>264773.66815200006</v>
      </c>
      <c r="P31" s="1071">
        <v>60246.007600000004</v>
      </c>
      <c r="Q31" s="1071">
        <v>77261.51481600001</v>
      </c>
      <c r="R31" s="1071">
        <v>14202.672464000001</v>
      </c>
      <c r="S31" s="1071">
        <v>14086.432000000001</v>
      </c>
      <c r="T31" s="1071">
        <v>35942.503722381385</v>
      </c>
      <c r="U31" s="1082">
        <v>39141.171503999998</v>
      </c>
      <c r="V31" s="1099">
        <v>31859.1587</v>
      </c>
      <c r="W31" s="1086"/>
      <c r="X31" s="1083">
        <v>0</v>
      </c>
      <c r="Y31" s="1086"/>
      <c r="Z31" s="1086"/>
      <c r="AA31" s="1086"/>
      <c r="AB31" s="1086"/>
      <c r="AC31" s="1083">
        <v>22355.660971022633</v>
      </c>
      <c r="AD31" s="1086"/>
      <c r="AE31" s="1071">
        <v>265666.23620121699</v>
      </c>
      <c r="AF31" s="1071">
        <v>63871.261689599996</v>
      </c>
      <c r="AG31" s="1086"/>
      <c r="AH31" s="858">
        <v>1091528.5449962211</v>
      </c>
      <c r="AI31" s="95">
        <v>28</v>
      </c>
      <c r="AJ31" s="75"/>
      <c r="AK31" s="75"/>
      <c r="AL31" s="80"/>
    </row>
    <row r="32" spans="1:39" ht="11.25" customHeight="1">
      <c r="A32" s="1217"/>
      <c r="B32" s="1220" t="s">
        <v>161</v>
      </c>
      <c r="C32" s="1192" t="s">
        <v>94</v>
      </c>
      <c r="D32" s="1192"/>
      <c r="E32" s="100">
        <v>29</v>
      </c>
      <c r="F32" s="1075"/>
      <c r="G32" s="1073"/>
      <c r="H32" s="1074"/>
      <c r="I32" s="1076"/>
      <c r="J32" s="1076"/>
      <c r="K32" s="1074"/>
      <c r="L32" s="1075"/>
      <c r="M32" s="1076"/>
      <c r="N32" s="1076"/>
      <c r="O32" s="1076"/>
      <c r="P32" s="1076"/>
      <c r="Q32" s="1076"/>
      <c r="R32" s="1076"/>
      <c r="S32" s="1076"/>
      <c r="T32" s="1076"/>
      <c r="U32" s="1076"/>
      <c r="V32" s="1074"/>
      <c r="W32" s="1076"/>
      <c r="X32" s="1074"/>
      <c r="Y32" s="1076"/>
      <c r="Z32" s="1076"/>
      <c r="AA32" s="1076"/>
      <c r="AB32" s="1076"/>
      <c r="AC32" s="1074"/>
      <c r="AD32" s="1076"/>
      <c r="AE32" s="1070">
        <v>8887.1183999999994</v>
      </c>
      <c r="AF32" s="1070">
        <v>0</v>
      </c>
      <c r="AG32" s="1076"/>
      <c r="AH32" s="857">
        <v>8887.1183999999994</v>
      </c>
      <c r="AI32" s="101">
        <v>29</v>
      </c>
      <c r="AL32" s="80"/>
    </row>
    <row r="33" spans="1:40" ht="11.25" customHeight="1">
      <c r="A33" s="1217"/>
      <c r="B33" s="1220"/>
      <c r="C33" s="1192" t="s">
        <v>45</v>
      </c>
      <c r="D33" s="1192"/>
      <c r="E33" s="102">
        <v>30</v>
      </c>
      <c r="F33" s="1087">
        <v>0</v>
      </c>
      <c r="G33" s="1070">
        <v>0</v>
      </c>
      <c r="H33" s="1080">
        <v>0</v>
      </c>
      <c r="I33" s="1087">
        <v>0</v>
      </c>
      <c r="J33" s="1070">
        <v>0</v>
      </c>
      <c r="K33" s="1080">
        <v>0</v>
      </c>
      <c r="L33" s="1075"/>
      <c r="M33" s="1076"/>
      <c r="N33" s="1076"/>
      <c r="O33" s="1070">
        <v>0</v>
      </c>
      <c r="P33" s="1076"/>
      <c r="Q33" s="1070">
        <v>0</v>
      </c>
      <c r="R33" s="1070">
        <v>0</v>
      </c>
      <c r="S33" s="1069">
        <v>0</v>
      </c>
      <c r="T33" s="1069">
        <v>0</v>
      </c>
      <c r="U33" s="1069">
        <v>0</v>
      </c>
      <c r="V33" s="1079">
        <v>0</v>
      </c>
      <c r="W33" s="1076"/>
      <c r="X33" s="1080" t="s">
        <v>30</v>
      </c>
      <c r="Y33" s="1076"/>
      <c r="Z33" s="1069">
        <v>0</v>
      </c>
      <c r="AA33" s="1069">
        <v>0</v>
      </c>
      <c r="AB33" s="1069">
        <v>0</v>
      </c>
      <c r="AC33" s="1079">
        <v>0</v>
      </c>
      <c r="AD33" s="1076"/>
      <c r="AE33" s="1070" t="s">
        <v>30</v>
      </c>
      <c r="AF33" s="1070" t="s">
        <v>30</v>
      </c>
      <c r="AG33" s="1070">
        <v>0</v>
      </c>
      <c r="AH33" s="857">
        <v>38.783175999999997</v>
      </c>
      <c r="AI33" s="101">
        <v>30</v>
      </c>
      <c r="AL33" s="80"/>
    </row>
    <row r="34" spans="1:40" ht="11.25" customHeight="1">
      <c r="A34" s="1217"/>
      <c r="B34" s="1220"/>
      <c r="C34" s="1192" t="s">
        <v>44</v>
      </c>
      <c r="D34" s="1192"/>
      <c r="E34" s="102">
        <v>31</v>
      </c>
      <c r="F34" s="1087">
        <v>0</v>
      </c>
      <c r="G34" s="1070">
        <v>0</v>
      </c>
      <c r="H34" s="1080">
        <v>0</v>
      </c>
      <c r="I34" s="1087">
        <v>0</v>
      </c>
      <c r="J34" s="1070">
        <v>0</v>
      </c>
      <c r="K34" s="1080">
        <v>0</v>
      </c>
      <c r="L34" s="1075"/>
      <c r="M34" s="1070">
        <v>0</v>
      </c>
      <c r="N34" s="1076"/>
      <c r="O34" s="1070" t="s">
        <v>30</v>
      </c>
      <c r="P34" s="1076"/>
      <c r="Q34" s="1070" t="s">
        <v>30</v>
      </c>
      <c r="R34" s="1070">
        <v>566.25434800000005</v>
      </c>
      <c r="S34" s="1070">
        <v>7149.5410000000011</v>
      </c>
      <c r="T34" s="1070" t="s">
        <v>30</v>
      </c>
      <c r="U34" s="1070" t="s">
        <v>30</v>
      </c>
      <c r="V34" s="1080" t="s">
        <v>30</v>
      </c>
      <c r="W34" s="1076"/>
      <c r="X34" s="1080">
        <v>12987.448</v>
      </c>
      <c r="Y34" s="1076"/>
      <c r="Z34" s="1069">
        <v>0</v>
      </c>
      <c r="AA34" s="1069">
        <v>0</v>
      </c>
      <c r="AB34" s="1069">
        <v>0</v>
      </c>
      <c r="AC34" s="1079">
        <v>2.3000787298030735E-3</v>
      </c>
      <c r="AD34" s="1076"/>
      <c r="AE34" s="1070" t="s">
        <v>30</v>
      </c>
      <c r="AF34" s="1070" t="s">
        <v>30</v>
      </c>
      <c r="AG34" s="1070" t="s">
        <v>30</v>
      </c>
      <c r="AH34" s="857">
        <v>57195.637248042149</v>
      </c>
      <c r="AI34" s="101">
        <v>31</v>
      </c>
      <c r="AL34" s="80"/>
    </row>
    <row r="35" spans="1:40" ht="11.25" customHeight="1">
      <c r="A35" s="1217"/>
      <c r="B35" s="1220"/>
      <c r="C35" s="1192" t="s">
        <v>43</v>
      </c>
      <c r="D35" s="1192"/>
      <c r="E35" s="100">
        <v>32</v>
      </c>
      <c r="F35" s="1075"/>
      <c r="G35" s="1073"/>
      <c r="H35" s="1074"/>
      <c r="I35" s="1076"/>
      <c r="J35" s="1076"/>
      <c r="K35" s="1074"/>
      <c r="L35" s="1075"/>
      <c r="M35" s="1076"/>
      <c r="N35" s="1076"/>
      <c r="O35" s="1076"/>
      <c r="P35" s="1076"/>
      <c r="Q35" s="1076"/>
      <c r="R35" s="1076"/>
      <c r="S35" s="1076"/>
      <c r="T35" s="1076"/>
      <c r="U35" s="1076"/>
      <c r="V35" s="1074"/>
      <c r="W35" s="1076"/>
      <c r="X35" s="1080">
        <v>3940.8693062919847</v>
      </c>
      <c r="Y35" s="1076"/>
      <c r="Z35" s="1069">
        <v>0</v>
      </c>
      <c r="AA35" s="1076"/>
      <c r="AB35" s="1076"/>
      <c r="AC35" s="1074"/>
      <c r="AD35" s="1076"/>
      <c r="AE35" s="1070">
        <v>1292.212584266694</v>
      </c>
      <c r="AF35" s="1070">
        <v>3.312036</v>
      </c>
      <c r="AG35" s="1076"/>
      <c r="AH35" s="857">
        <v>5236.3939265586787</v>
      </c>
      <c r="AI35" s="99">
        <v>32</v>
      </c>
      <c r="AL35" s="80"/>
    </row>
    <row r="36" spans="1:40" ht="11.25" customHeight="1">
      <c r="A36" s="1218"/>
      <c r="B36" s="1220"/>
      <c r="C36" s="1191" t="s">
        <v>160</v>
      </c>
      <c r="D36" s="1191"/>
      <c r="E36" s="96">
        <v>33</v>
      </c>
      <c r="F36" s="1097">
        <v>0</v>
      </c>
      <c r="G36" s="1082">
        <v>0</v>
      </c>
      <c r="H36" s="1099">
        <v>0</v>
      </c>
      <c r="I36" s="1097">
        <v>0</v>
      </c>
      <c r="J36" s="1082">
        <v>0</v>
      </c>
      <c r="K36" s="1099">
        <v>0</v>
      </c>
      <c r="L36" s="1101"/>
      <c r="M36" s="1082">
        <v>0</v>
      </c>
      <c r="N36" s="1086"/>
      <c r="O36" s="1082" t="s">
        <v>30</v>
      </c>
      <c r="P36" s="1086"/>
      <c r="Q36" s="1082" t="s">
        <v>30</v>
      </c>
      <c r="R36" s="1082">
        <v>566.25434800000005</v>
      </c>
      <c r="S36" s="1082">
        <v>7149.5410000000011</v>
      </c>
      <c r="T36" s="1082" t="s">
        <v>30</v>
      </c>
      <c r="U36" s="1082" t="s">
        <v>30</v>
      </c>
      <c r="V36" s="1099" t="s">
        <v>30</v>
      </c>
      <c r="W36" s="1086"/>
      <c r="X36" s="1099" t="s">
        <v>30</v>
      </c>
      <c r="Y36" s="1086"/>
      <c r="Z36" s="1071">
        <v>0</v>
      </c>
      <c r="AA36" s="1071">
        <v>0</v>
      </c>
      <c r="AB36" s="1071">
        <v>0</v>
      </c>
      <c r="AC36" s="1083">
        <v>2.3000787298030735E-3</v>
      </c>
      <c r="AD36" s="1086"/>
      <c r="AE36" s="1082">
        <v>13617.496404266694</v>
      </c>
      <c r="AF36" s="1082">
        <v>52.850035999999996</v>
      </c>
      <c r="AG36" s="1082" t="s">
        <v>30</v>
      </c>
      <c r="AH36" s="858">
        <v>71357.932750600827</v>
      </c>
      <c r="AI36" s="95">
        <v>33</v>
      </c>
      <c r="AJ36" s="75"/>
      <c r="AK36" s="75"/>
      <c r="AL36" s="80"/>
    </row>
    <row r="37" spans="1:40" ht="11.25" customHeight="1">
      <c r="A37" s="105"/>
      <c r="B37" s="1213"/>
      <c r="C37" s="1193" t="s">
        <v>93</v>
      </c>
      <c r="D37" s="1193"/>
      <c r="E37" s="106">
        <v>34</v>
      </c>
      <c r="F37" s="1103"/>
      <c r="G37" s="1103"/>
      <c r="H37" s="1077"/>
      <c r="I37" s="1104"/>
      <c r="J37" s="1076"/>
      <c r="K37" s="1074"/>
      <c r="L37" s="1101"/>
      <c r="M37" s="1086"/>
      <c r="N37" s="1104"/>
      <c r="O37" s="1104"/>
      <c r="P37" s="1104"/>
      <c r="Q37" s="1104"/>
      <c r="R37" s="1104"/>
      <c r="S37" s="1104"/>
      <c r="T37" s="1104"/>
      <c r="U37" s="1104"/>
      <c r="V37" s="1077"/>
      <c r="W37" s="1104"/>
      <c r="X37" s="1105">
        <v>88.638236048900851</v>
      </c>
      <c r="Y37" s="1104"/>
      <c r="Z37" s="1071">
        <v>164.42860988699999</v>
      </c>
      <c r="AA37" s="1104"/>
      <c r="AB37" s="1104"/>
      <c r="AC37" s="1077"/>
      <c r="AD37" s="1104"/>
      <c r="AE37" s="1106">
        <v>10921.260786961877</v>
      </c>
      <c r="AF37" s="1107">
        <v>7438.8158424000012</v>
      </c>
      <c r="AG37" s="1086"/>
      <c r="AH37" s="857">
        <v>18613.14347529778</v>
      </c>
      <c r="AI37" s="95">
        <v>34</v>
      </c>
      <c r="AL37" s="80"/>
    </row>
    <row r="38" spans="1:40" ht="11.25" customHeight="1">
      <c r="A38" s="105"/>
      <c r="B38" s="1220"/>
      <c r="C38" s="1191" t="s">
        <v>87</v>
      </c>
      <c r="D38" s="1191"/>
      <c r="E38" s="96">
        <v>35</v>
      </c>
      <c r="F38" s="1097" t="s">
        <v>30</v>
      </c>
      <c r="G38" s="1082">
        <v>0</v>
      </c>
      <c r="H38" s="1099" t="s">
        <v>30</v>
      </c>
      <c r="I38" s="1071">
        <v>19.566244196271018</v>
      </c>
      <c r="J38" s="1071">
        <v>11196.013236604467</v>
      </c>
      <c r="K38" s="1083">
        <v>0</v>
      </c>
      <c r="L38" s="1101"/>
      <c r="M38" s="1071">
        <v>31686.949716617961</v>
      </c>
      <c r="N38" s="1071">
        <v>124418.54354208212</v>
      </c>
      <c r="O38" s="1082" t="s">
        <v>30</v>
      </c>
      <c r="P38" s="1071">
        <v>5171.4612451877911</v>
      </c>
      <c r="Q38" s="1082" t="s">
        <v>30</v>
      </c>
      <c r="R38" s="1082">
        <v>1081.4871352</v>
      </c>
      <c r="S38" s="1082" t="s">
        <v>30</v>
      </c>
      <c r="T38" s="1082" t="s">
        <v>30</v>
      </c>
      <c r="U38" s="1082" t="s">
        <v>30</v>
      </c>
      <c r="V38" s="1099" t="s">
        <v>30</v>
      </c>
      <c r="W38" s="1086"/>
      <c r="X38" s="1099" t="s">
        <v>30</v>
      </c>
      <c r="Y38" s="1104"/>
      <c r="Z38" s="1082" t="s">
        <v>30</v>
      </c>
      <c r="AA38" s="1107">
        <v>117595.31469674711</v>
      </c>
      <c r="AB38" s="1082" t="s">
        <v>30</v>
      </c>
      <c r="AC38" s="1099">
        <v>43749.857459683815</v>
      </c>
      <c r="AD38" s="1086"/>
      <c r="AE38" s="1082">
        <v>285721.94880000007</v>
      </c>
      <c r="AF38" s="1071">
        <v>55604.260811199994</v>
      </c>
      <c r="AG38" s="1082" t="s">
        <v>30</v>
      </c>
      <c r="AH38" s="861">
        <v>1431678.7772850418</v>
      </c>
      <c r="AI38" s="95">
        <v>35</v>
      </c>
      <c r="AJ38" s="75"/>
      <c r="AK38" s="75"/>
      <c r="AL38" s="80"/>
    </row>
    <row r="39" spans="1:40" ht="11.25" customHeight="1">
      <c r="A39" s="105"/>
      <c r="B39" s="1220"/>
      <c r="C39" s="1191" t="s">
        <v>33</v>
      </c>
      <c r="D39" s="1191"/>
      <c r="E39" s="96">
        <v>36</v>
      </c>
      <c r="F39" s="1097" t="s">
        <v>30</v>
      </c>
      <c r="G39" s="1082">
        <v>0</v>
      </c>
      <c r="H39" s="1099" t="s">
        <v>30</v>
      </c>
      <c r="I39" s="1097">
        <v>0</v>
      </c>
      <c r="J39" s="1082">
        <v>2612.6664731251362</v>
      </c>
      <c r="K39" s="1099">
        <v>0</v>
      </c>
      <c r="L39" s="1101"/>
      <c r="M39" s="1071">
        <v>31686.949716617961</v>
      </c>
      <c r="N39" s="1108"/>
      <c r="O39" s="1109">
        <v>0</v>
      </c>
      <c r="P39" s="1110"/>
      <c r="Q39" s="1082" t="s">
        <v>30</v>
      </c>
      <c r="R39" s="1109">
        <v>0</v>
      </c>
      <c r="S39" s="1082" t="s">
        <v>30</v>
      </c>
      <c r="T39" s="1082" t="s">
        <v>30</v>
      </c>
      <c r="U39" s="1082" t="s">
        <v>30</v>
      </c>
      <c r="V39" s="1099" t="s">
        <v>30</v>
      </c>
      <c r="W39" s="1086"/>
      <c r="X39" s="1099" t="s">
        <v>30</v>
      </c>
      <c r="Y39" s="1102"/>
      <c r="Z39" s="1082" t="s">
        <v>30</v>
      </c>
      <c r="AA39" s="1086"/>
      <c r="AB39" s="1082" t="s">
        <v>30</v>
      </c>
      <c r="AC39" s="1099">
        <v>0</v>
      </c>
      <c r="AD39" s="1086"/>
      <c r="AE39" s="1086"/>
      <c r="AF39" s="1086"/>
      <c r="AG39" s="1082" t="s">
        <v>30</v>
      </c>
      <c r="AH39" s="857">
        <v>63953.828294061146</v>
      </c>
      <c r="AI39" s="95">
        <v>36</v>
      </c>
      <c r="AJ39" s="75"/>
      <c r="AK39" s="75"/>
      <c r="AL39" s="80"/>
    </row>
    <row r="40" spans="1:40" ht="11.25" customHeight="1">
      <c r="A40" s="104"/>
      <c r="B40" s="1220"/>
      <c r="C40" s="1191" t="s">
        <v>57</v>
      </c>
      <c r="D40" s="1191"/>
      <c r="E40" s="96">
        <v>37</v>
      </c>
      <c r="F40" s="1111"/>
      <c r="G40" s="1101"/>
      <c r="H40" s="1112"/>
      <c r="I40" s="1086"/>
      <c r="J40" s="1076"/>
      <c r="K40" s="1074"/>
      <c r="L40" s="1075"/>
      <c r="M40" s="1086"/>
      <c r="N40" s="1104"/>
      <c r="O40" s="1104"/>
      <c r="P40" s="1086"/>
      <c r="Q40" s="1086"/>
      <c r="R40" s="1086"/>
      <c r="S40" s="1086"/>
      <c r="T40" s="1086"/>
      <c r="U40" s="1086"/>
      <c r="V40" s="1083">
        <v>0</v>
      </c>
      <c r="W40" s="1086"/>
      <c r="X40" s="1085"/>
      <c r="Y40" s="1113"/>
      <c r="Z40" s="1113"/>
      <c r="AA40" s="1113"/>
      <c r="AB40" s="1086"/>
      <c r="AC40" s="1085"/>
      <c r="AD40" s="1086"/>
      <c r="AE40" s="1086"/>
      <c r="AF40" s="1071">
        <v>1061.3584807999941</v>
      </c>
      <c r="AG40" s="1086"/>
      <c r="AH40" s="858">
        <v>1061.3584807999941</v>
      </c>
      <c r="AI40" s="95">
        <v>37</v>
      </c>
      <c r="AJ40" s="75"/>
      <c r="AK40" s="75"/>
      <c r="AL40" s="80"/>
    </row>
    <row r="41" spans="1:40" ht="11.25" customHeight="1">
      <c r="A41" s="1216" t="s">
        <v>34</v>
      </c>
      <c r="B41" s="103"/>
      <c r="C41" s="1198" t="s">
        <v>34</v>
      </c>
      <c r="D41" s="1198"/>
      <c r="E41" s="96">
        <v>38</v>
      </c>
      <c r="F41" s="1128">
        <v>6279.9796114014262</v>
      </c>
      <c r="G41" s="1091">
        <v>0</v>
      </c>
      <c r="H41" s="1114">
        <v>1503.2929999999999</v>
      </c>
      <c r="I41" s="1093">
        <v>19.566244196271018</v>
      </c>
      <c r="J41" s="1091">
        <v>8583.3467634793324</v>
      </c>
      <c r="K41" s="1114">
        <v>0</v>
      </c>
      <c r="L41" s="1115"/>
      <c r="M41" s="1094"/>
      <c r="N41" s="1093">
        <v>124418.54354208212</v>
      </c>
      <c r="O41" s="1091">
        <v>266121.80341335078</v>
      </c>
      <c r="P41" s="1093">
        <v>5171.4612451877911</v>
      </c>
      <c r="Q41" s="1091">
        <v>123076.25817760002</v>
      </c>
      <c r="R41" s="1091">
        <v>1081.4871352</v>
      </c>
      <c r="S41" s="1091">
        <v>1019.783</v>
      </c>
      <c r="T41" s="1091">
        <v>3652.1223986589607</v>
      </c>
      <c r="U41" s="1091">
        <v>10409.92411611733</v>
      </c>
      <c r="V41" s="1092">
        <v>0</v>
      </c>
      <c r="W41" s="1094"/>
      <c r="X41" s="1092">
        <v>285959.46236119169</v>
      </c>
      <c r="Y41" s="1094"/>
      <c r="Z41" s="1071">
        <v>347.56121488399998</v>
      </c>
      <c r="AA41" s="1091">
        <v>117595.31469674711</v>
      </c>
      <c r="AB41" s="1091">
        <v>3773.2455</v>
      </c>
      <c r="AC41" s="1114">
        <v>43749.857459683815</v>
      </c>
      <c r="AD41" s="1116"/>
      <c r="AE41" s="1091">
        <v>285721.94880000007</v>
      </c>
      <c r="AF41" s="1093">
        <v>56665.619291999988</v>
      </c>
      <c r="AG41" s="1091">
        <v>23635.729499999998</v>
      </c>
      <c r="AH41" s="860">
        <v>1368786.3074717806</v>
      </c>
      <c r="AI41" s="95">
        <v>38</v>
      </c>
      <c r="AJ41" s="75"/>
      <c r="AK41" s="75"/>
      <c r="AL41" s="80"/>
      <c r="AM41" s="668">
        <v>0</v>
      </c>
    </row>
    <row r="42" spans="1:40" ht="11.25" customHeight="1">
      <c r="A42" s="1217"/>
      <c r="B42" s="98"/>
      <c r="C42" s="1192" t="s">
        <v>104</v>
      </c>
      <c r="D42" s="1192"/>
      <c r="E42" s="100">
        <v>39</v>
      </c>
      <c r="F42" s="1087" t="s">
        <v>30</v>
      </c>
      <c r="G42" s="1070">
        <v>0</v>
      </c>
      <c r="H42" s="1080" t="s">
        <v>30</v>
      </c>
      <c r="I42" s="1088">
        <v>0</v>
      </c>
      <c r="J42" s="1070" t="s">
        <v>30</v>
      </c>
      <c r="K42" s="1080">
        <v>0</v>
      </c>
      <c r="L42" s="1075"/>
      <c r="M42" s="1076"/>
      <c r="N42" s="1076"/>
      <c r="O42" s="1070" t="s">
        <v>30</v>
      </c>
      <c r="P42" s="1076"/>
      <c r="Q42" s="1070">
        <v>1605.425</v>
      </c>
      <c r="R42" s="1070" t="s">
        <v>30</v>
      </c>
      <c r="S42" s="1070">
        <v>0</v>
      </c>
      <c r="T42" s="1070">
        <v>0</v>
      </c>
      <c r="U42" s="1070">
        <v>69.75</v>
      </c>
      <c r="V42" s="1079">
        <v>0</v>
      </c>
      <c r="W42" s="1076"/>
      <c r="X42" s="1079">
        <v>20344.502</v>
      </c>
      <c r="Y42" s="1076"/>
      <c r="Z42" s="1070">
        <v>166.65875025400001</v>
      </c>
      <c r="AA42" s="1070">
        <v>828.66199999999992</v>
      </c>
      <c r="AB42" s="1070">
        <v>0</v>
      </c>
      <c r="AC42" s="1080">
        <v>8.0901023487439938E-2</v>
      </c>
      <c r="AD42" s="1076"/>
      <c r="AE42" s="1070">
        <v>10518.499512</v>
      </c>
      <c r="AF42" s="1070">
        <v>1566.155</v>
      </c>
      <c r="AG42" s="1070" t="s">
        <v>30</v>
      </c>
      <c r="AH42" s="857">
        <v>36653.64279080175</v>
      </c>
      <c r="AI42" s="101">
        <v>39</v>
      </c>
      <c r="AL42" s="80"/>
      <c r="AM42" s="818"/>
      <c r="AN42" s="76"/>
    </row>
    <row r="43" spans="1:40" ht="11.25" customHeight="1">
      <c r="A43" s="1217"/>
      <c r="B43" s="98"/>
      <c r="C43" s="1192" t="s">
        <v>103</v>
      </c>
      <c r="D43" s="1192"/>
      <c r="E43" s="102">
        <v>40</v>
      </c>
      <c r="F43" s="1087" t="s">
        <v>30</v>
      </c>
      <c r="G43" s="1070">
        <v>0</v>
      </c>
      <c r="H43" s="1080">
        <v>0</v>
      </c>
      <c r="I43" s="1088">
        <v>0</v>
      </c>
      <c r="J43" s="1069">
        <v>0</v>
      </c>
      <c r="K43" s="1080">
        <v>0</v>
      </c>
      <c r="L43" s="1075"/>
      <c r="M43" s="1076"/>
      <c r="N43" s="1076"/>
      <c r="O43" s="1070">
        <v>0</v>
      </c>
      <c r="P43" s="1076"/>
      <c r="Q43" s="1070">
        <v>139.75900000000001</v>
      </c>
      <c r="R43" s="1070">
        <v>0</v>
      </c>
      <c r="S43" s="1070">
        <v>0</v>
      </c>
      <c r="T43" s="1070">
        <v>0</v>
      </c>
      <c r="U43" s="1070">
        <v>8.927999999999999</v>
      </c>
      <c r="V43" s="1079">
        <v>0</v>
      </c>
      <c r="W43" s="1076"/>
      <c r="X43" s="1079">
        <v>1954.4880000000001</v>
      </c>
      <c r="Y43" s="1076"/>
      <c r="Z43" s="1070" t="s">
        <v>30</v>
      </c>
      <c r="AA43" s="1070" t="s">
        <v>30</v>
      </c>
      <c r="AB43" s="1070">
        <v>0</v>
      </c>
      <c r="AC43" s="1080" t="s">
        <v>30</v>
      </c>
      <c r="AD43" s="1076"/>
      <c r="AE43" s="1070">
        <v>1883.5428960000002</v>
      </c>
      <c r="AF43" s="1070">
        <v>102.753</v>
      </c>
      <c r="AG43" s="1070">
        <v>0</v>
      </c>
      <c r="AH43" s="857">
        <v>4330.4758959999999</v>
      </c>
      <c r="AI43" s="101">
        <v>40</v>
      </c>
      <c r="AL43" s="80"/>
    </row>
    <row r="44" spans="1:40" ht="11.25" customHeight="1">
      <c r="A44" s="1217"/>
      <c r="B44" s="98"/>
      <c r="C44" s="1192" t="s">
        <v>102</v>
      </c>
      <c r="D44" s="1192"/>
      <c r="E44" s="102">
        <v>41</v>
      </c>
      <c r="F44" s="1087" t="s">
        <v>30</v>
      </c>
      <c r="G44" s="1070">
        <v>0</v>
      </c>
      <c r="H44" s="1080">
        <v>0</v>
      </c>
      <c r="I44" s="1087">
        <v>0</v>
      </c>
      <c r="J44" s="1070" t="s">
        <v>30</v>
      </c>
      <c r="K44" s="1080">
        <v>0</v>
      </c>
      <c r="L44" s="1075"/>
      <c r="M44" s="1076"/>
      <c r="N44" s="1076"/>
      <c r="O44" s="1070" t="s">
        <v>30</v>
      </c>
      <c r="P44" s="1076"/>
      <c r="Q44" s="1070">
        <v>136.642</v>
      </c>
      <c r="R44" s="1070" t="s">
        <v>30</v>
      </c>
      <c r="S44" s="1070">
        <v>0</v>
      </c>
      <c r="T44" s="1070" t="s">
        <v>30</v>
      </c>
      <c r="U44" s="1070">
        <v>7.5949999999999998</v>
      </c>
      <c r="V44" s="1079">
        <v>0</v>
      </c>
      <c r="W44" s="1076"/>
      <c r="X44" s="1080">
        <v>13457.705</v>
      </c>
      <c r="Y44" s="1076"/>
      <c r="Z44" s="1070">
        <v>166.827</v>
      </c>
      <c r="AA44" s="1070" t="s">
        <v>30</v>
      </c>
      <c r="AB44" s="1070" t="s">
        <v>30</v>
      </c>
      <c r="AC44" s="1080" t="s">
        <v>30</v>
      </c>
      <c r="AD44" s="1076"/>
      <c r="AE44" s="1070">
        <v>17461.691784000002</v>
      </c>
      <c r="AF44" s="1070" t="s">
        <v>30</v>
      </c>
      <c r="AG44" s="1070" t="s">
        <v>30</v>
      </c>
      <c r="AH44" s="857">
        <v>43743.420262525033</v>
      </c>
      <c r="AI44" s="101">
        <v>41</v>
      </c>
      <c r="AL44" s="80"/>
    </row>
    <row r="45" spans="1:40" ht="11.25" customHeight="1">
      <c r="A45" s="1217"/>
      <c r="B45" s="98"/>
      <c r="C45" s="1192" t="s">
        <v>101</v>
      </c>
      <c r="D45" s="1192"/>
      <c r="E45" s="102">
        <v>42</v>
      </c>
      <c r="F45" s="1087" t="s">
        <v>30</v>
      </c>
      <c r="G45" s="1070">
        <v>0</v>
      </c>
      <c r="H45" s="1080" t="s">
        <v>30</v>
      </c>
      <c r="I45" s="1087">
        <v>0</v>
      </c>
      <c r="J45" s="1070">
        <v>0</v>
      </c>
      <c r="K45" s="1080">
        <v>0</v>
      </c>
      <c r="L45" s="1075"/>
      <c r="M45" s="1076"/>
      <c r="N45" s="1076"/>
      <c r="O45" s="1070" t="s">
        <v>30</v>
      </c>
      <c r="P45" s="1076"/>
      <c r="Q45" s="1070">
        <v>312.01199999999994</v>
      </c>
      <c r="R45" s="1070" t="s">
        <v>30</v>
      </c>
      <c r="S45" s="1070" t="s">
        <v>30</v>
      </c>
      <c r="T45" s="1070" t="s">
        <v>30</v>
      </c>
      <c r="U45" s="1070">
        <v>3.661</v>
      </c>
      <c r="V45" s="1079">
        <v>0</v>
      </c>
      <c r="W45" s="1076"/>
      <c r="X45" s="1080">
        <v>17814.782999999999</v>
      </c>
      <c r="Y45" s="1076"/>
      <c r="Z45" s="1070" t="s">
        <v>30</v>
      </c>
      <c r="AA45" s="1070" t="s">
        <v>30</v>
      </c>
      <c r="AB45" s="1070" t="s">
        <v>30</v>
      </c>
      <c r="AC45" s="1080" t="s">
        <v>30</v>
      </c>
      <c r="AD45" s="1076"/>
      <c r="AE45" s="1070">
        <v>26271.616176</v>
      </c>
      <c r="AF45" s="1070">
        <v>5055.4369999999999</v>
      </c>
      <c r="AG45" s="1070">
        <v>13639.019000000002</v>
      </c>
      <c r="AH45" s="857">
        <v>64180.482639245187</v>
      </c>
      <c r="AI45" s="101">
        <v>42</v>
      </c>
      <c r="AL45" s="80"/>
    </row>
    <row r="46" spans="1:40" ht="11.25" customHeight="1">
      <c r="A46" s="1217"/>
      <c r="B46" s="98"/>
      <c r="C46" s="1192" t="s">
        <v>159</v>
      </c>
      <c r="D46" s="1192"/>
      <c r="E46" s="102">
        <v>43</v>
      </c>
      <c r="F46" s="1087">
        <v>0</v>
      </c>
      <c r="G46" s="1070">
        <v>0</v>
      </c>
      <c r="H46" s="1080">
        <v>0</v>
      </c>
      <c r="I46" s="1087">
        <v>0</v>
      </c>
      <c r="J46" s="1070">
        <v>0</v>
      </c>
      <c r="K46" s="1080">
        <v>0</v>
      </c>
      <c r="L46" s="1075"/>
      <c r="M46" s="1076"/>
      <c r="N46" s="1076"/>
      <c r="O46" s="1070" t="s">
        <v>30</v>
      </c>
      <c r="P46" s="1076"/>
      <c r="Q46" s="1070">
        <v>412.83499999999998</v>
      </c>
      <c r="R46" s="1070" t="s">
        <v>30</v>
      </c>
      <c r="S46" s="1070">
        <v>0</v>
      </c>
      <c r="T46" s="1070">
        <v>0</v>
      </c>
      <c r="U46" s="1070">
        <v>67.41</v>
      </c>
      <c r="V46" s="1080">
        <v>0</v>
      </c>
      <c r="W46" s="1076"/>
      <c r="X46" s="1080">
        <v>3714.2730000000001</v>
      </c>
      <c r="Y46" s="1076"/>
      <c r="Z46" s="1070">
        <v>0</v>
      </c>
      <c r="AA46" s="1070">
        <v>35.731000000000002</v>
      </c>
      <c r="AB46" s="1070" t="s">
        <v>30</v>
      </c>
      <c r="AC46" s="1080" t="s">
        <v>30</v>
      </c>
      <c r="AD46" s="1076"/>
      <c r="AE46" s="1070">
        <v>8736.5754359999992</v>
      </c>
      <c r="AF46" s="1070">
        <v>267.30200000000002</v>
      </c>
      <c r="AG46" s="1070">
        <v>0</v>
      </c>
      <c r="AH46" s="857">
        <v>13263.751748084269</v>
      </c>
      <c r="AI46" s="101">
        <v>43</v>
      </c>
      <c r="AL46" s="80"/>
    </row>
    <row r="47" spans="1:40" ht="11.25" customHeight="1">
      <c r="A47" s="1217"/>
      <c r="B47" s="98"/>
      <c r="C47" s="1192" t="s">
        <v>100</v>
      </c>
      <c r="D47" s="1192"/>
      <c r="E47" s="102">
        <v>44</v>
      </c>
      <c r="F47" s="1087">
        <v>1885.2070000000001</v>
      </c>
      <c r="G47" s="1070">
        <v>0</v>
      </c>
      <c r="H47" s="1080" t="s">
        <v>30</v>
      </c>
      <c r="I47" s="1087">
        <v>0</v>
      </c>
      <c r="J47" s="1070">
        <v>4647.3440000000001</v>
      </c>
      <c r="K47" s="1080">
        <v>0</v>
      </c>
      <c r="L47" s="1075"/>
      <c r="M47" s="1076"/>
      <c r="N47" s="1076"/>
      <c r="O47" s="1070">
        <v>36.881926698693697</v>
      </c>
      <c r="P47" s="1076"/>
      <c r="Q47" s="1070">
        <v>915.94299999999998</v>
      </c>
      <c r="R47" s="1070" t="s">
        <v>30</v>
      </c>
      <c r="S47" s="1070" t="s">
        <v>30</v>
      </c>
      <c r="T47" s="1070">
        <v>2895.3969999999999</v>
      </c>
      <c r="U47" s="1070">
        <v>103.967</v>
      </c>
      <c r="V47" s="1079">
        <v>0</v>
      </c>
      <c r="W47" s="1076"/>
      <c r="X47" s="1080">
        <v>25033.381999999998</v>
      </c>
      <c r="Y47" s="1076"/>
      <c r="Z47" s="1070" t="s">
        <v>30</v>
      </c>
      <c r="AA47" s="1070">
        <v>1017.068</v>
      </c>
      <c r="AB47" s="1070">
        <v>3075.9835000000003</v>
      </c>
      <c r="AC47" s="1080" t="s">
        <v>30</v>
      </c>
      <c r="AD47" s="1076"/>
      <c r="AE47" s="1070">
        <v>9567.1209960000015</v>
      </c>
      <c r="AF47" s="1070" t="s">
        <v>30</v>
      </c>
      <c r="AG47" s="1070">
        <v>8992.1385000000009</v>
      </c>
      <c r="AH47" s="857">
        <v>59601.023994342817</v>
      </c>
      <c r="AI47" s="101">
        <v>44</v>
      </c>
      <c r="AL47" s="80"/>
    </row>
    <row r="48" spans="1:40" ht="11.25" customHeight="1">
      <c r="A48" s="1217"/>
      <c r="B48" s="98"/>
      <c r="C48" s="1192" t="s">
        <v>99</v>
      </c>
      <c r="D48" s="1192"/>
      <c r="E48" s="102">
        <v>45</v>
      </c>
      <c r="F48" s="1087">
        <v>0</v>
      </c>
      <c r="G48" s="1070">
        <v>0</v>
      </c>
      <c r="H48" s="1080">
        <v>700.91</v>
      </c>
      <c r="I48" s="1087">
        <v>0</v>
      </c>
      <c r="J48" s="1070">
        <v>0</v>
      </c>
      <c r="K48" s="1080">
        <v>0</v>
      </c>
      <c r="L48" s="1075"/>
      <c r="M48" s="1076"/>
      <c r="N48" s="1076"/>
      <c r="O48" s="1070" t="s">
        <v>30</v>
      </c>
      <c r="P48" s="1076"/>
      <c r="Q48" s="1070">
        <v>174.62900000000002</v>
      </c>
      <c r="R48" s="1070">
        <v>0</v>
      </c>
      <c r="S48" s="1070">
        <v>0</v>
      </c>
      <c r="T48" s="1070">
        <v>0</v>
      </c>
      <c r="U48" s="1070">
        <v>37.326000000000001</v>
      </c>
      <c r="V48" s="1079">
        <v>0</v>
      </c>
      <c r="W48" s="1076"/>
      <c r="X48" s="1080">
        <v>6591.692</v>
      </c>
      <c r="Y48" s="1076"/>
      <c r="Z48" s="1070">
        <v>0</v>
      </c>
      <c r="AA48" s="1070" t="s">
        <v>30</v>
      </c>
      <c r="AB48" s="1070">
        <v>0</v>
      </c>
      <c r="AC48" s="1080" t="s">
        <v>30</v>
      </c>
      <c r="AD48" s="1076"/>
      <c r="AE48" s="1070">
        <v>9088.6521600000015</v>
      </c>
      <c r="AF48" s="1070" t="s">
        <v>30</v>
      </c>
      <c r="AG48" s="1070" t="s">
        <v>30</v>
      </c>
      <c r="AH48" s="857">
        <v>16628.944440210675</v>
      </c>
      <c r="AI48" s="101">
        <v>45</v>
      </c>
      <c r="AL48" s="80"/>
    </row>
    <row r="49" spans="1:38" ht="11.25" customHeight="1">
      <c r="A49" s="1217"/>
      <c r="B49" s="98"/>
      <c r="C49" s="1192" t="s">
        <v>98</v>
      </c>
      <c r="D49" s="1192"/>
      <c r="E49" s="102">
        <v>46</v>
      </c>
      <c r="F49" s="1087">
        <v>0</v>
      </c>
      <c r="G49" s="1070">
        <v>0</v>
      </c>
      <c r="H49" s="1080">
        <v>0</v>
      </c>
      <c r="I49" s="1087">
        <v>0</v>
      </c>
      <c r="J49" s="1070">
        <v>2.1843094600000001</v>
      </c>
      <c r="K49" s="1080">
        <v>0</v>
      </c>
      <c r="L49" s="1075"/>
      <c r="M49" s="1076"/>
      <c r="N49" s="1076"/>
      <c r="O49" s="1070" t="s">
        <v>30</v>
      </c>
      <c r="P49" s="1076"/>
      <c r="Q49" s="1070">
        <v>566.04399999999998</v>
      </c>
      <c r="R49" s="1070" t="s">
        <v>30</v>
      </c>
      <c r="S49" s="1070">
        <v>0</v>
      </c>
      <c r="T49" s="1070">
        <v>0</v>
      </c>
      <c r="U49" s="1070">
        <v>72.325999999999993</v>
      </c>
      <c r="V49" s="1079">
        <v>0</v>
      </c>
      <c r="W49" s="1076"/>
      <c r="X49" s="1080">
        <v>3343.5810000000001</v>
      </c>
      <c r="Y49" s="1076"/>
      <c r="Z49" s="1070" t="s">
        <v>30</v>
      </c>
      <c r="AA49" s="1070" t="s">
        <v>30</v>
      </c>
      <c r="AB49" s="1070">
        <v>0</v>
      </c>
      <c r="AC49" s="1080" t="s">
        <v>30</v>
      </c>
      <c r="AD49" s="1076"/>
      <c r="AE49" s="1070">
        <v>6359.9252400000005</v>
      </c>
      <c r="AF49" s="1070">
        <v>167.92</v>
      </c>
      <c r="AG49" s="1070" t="s">
        <v>30</v>
      </c>
      <c r="AH49" s="857">
        <v>11540.690886766184</v>
      </c>
      <c r="AI49" s="101">
        <v>46</v>
      </c>
      <c r="AL49" s="80"/>
    </row>
    <row r="50" spans="1:38" ht="11.25" customHeight="1">
      <c r="A50" s="1217"/>
      <c r="B50" s="98"/>
      <c r="C50" s="1192" t="s">
        <v>97</v>
      </c>
      <c r="D50" s="1192"/>
      <c r="E50" s="102">
        <v>47</v>
      </c>
      <c r="F50" s="1087" t="s">
        <v>30</v>
      </c>
      <c r="G50" s="1070">
        <v>0</v>
      </c>
      <c r="H50" s="1080" t="s">
        <v>30</v>
      </c>
      <c r="I50" s="1087">
        <v>0</v>
      </c>
      <c r="J50" s="1070">
        <v>0</v>
      </c>
      <c r="K50" s="1080">
        <v>0</v>
      </c>
      <c r="L50" s="1075"/>
      <c r="M50" s="1076"/>
      <c r="N50" s="1076"/>
      <c r="O50" s="1070" t="s">
        <v>30</v>
      </c>
      <c r="P50" s="1076"/>
      <c r="Q50" s="1070">
        <v>590.09900000000005</v>
      </c>
      <c r="R50" s="1070" t="s">
        <v>30</v>
      </c>
      <c r="S50" s="1070">
        <v>0</v>
      </c>
      <c r="T50" s="1070" t="s">
        <v>30</v>
      </c>
      <c r="U50" s="1070">
        <v>116.736</v>
      </c>
      <c r="V50" s="1079">
        <v>0</v>
      </c>
      <c r="W50" s="1076"/>
      <c r="X50" s="1080">
        <v>5105.8410000000003</v>
      </c>
      <c r="Y50" s="1076"/>
      <c r="Z50" s="1070" t="s">
        <v>30</v>
      </c>
      <c r="AA50" s="1070">
        <v>113.128</v>
      </c>
      <c r="AB50" s="1070" t="s">
        <v>30</v>
      </c>
      <c r="AC50" s="1080" t="s">
        <v>30</v>
      </c>
      <c r="AD50" s="1076"/>
      <c r="AE50" s="1070">
        <v>9115.8370560000003</v>
      </c>
      <c r="AF50" s="1070">
        <v>934.10400000000004</v>
      </c>
      <c r="AG50" s="1070" t="s">
        <v>30</v>
      </c>
      <c r="AH50" s="857">
        <v>16846.557334825862</v>
      </c>
      <c r="AI50" s="101">
        <v>47</v>
      </c>
      <c r="AL50" s="80"/>
    </row>
    <row r="51" spans="1:38" ht="11.25" customHeight="1">
      <c r="A51" s="1217"/>
      <c r="B51" s="98"/>
      <c r="C51" s="1192" t="s">
        <v>96</v>
      </c>
      <c r="D51" s="1192"/>
      <c r="E51" s="102">
        <v>48</v>
      </c>
      <c r="F51" s="1087">
        <v>0</v>
      </c>
      <c r="G51" s="1070">
        <v>0</v>
      </c>
      <c r="H51" s="1080">
        <v>0</v>
      </c>
      <c r="I51" s="1087">
        <v>0</v>
      </c>
      <c r="J51" s="1070">
        <v>42.954082179999993</v>
      </c>
      <c r="K51" s="1080">
        <v>0</v>
      </c>
      <c r="L51" s="1075"/>
      <c r="M51" s="1076"/>
      <c r="N51" s="1076"/>
      <c r="O51" s="1070" t="s">
        <v>30</v>
      </c>
      <c r="P51" s="1076"/>
      <c r="Q51" s="1070">
        <v>190.73400000000001</v>
      </c>
      <c r="R51" s="1070" t="s">
        <v>30</v>
      </c>
      <c r="S51" s="1070">
        <v>0</v>
      </c>
      <c r="T51" s="1070" t="s">
        <v>30</v>
      </c>
      <c r="U51" s="1070">
        <v>16.244</v>
      </c>
      <c r="V51" s="1079">
        <v>0</v>
      </c>
      <c r="W51" s="1076"/>
      <c r="X51" s="1080">
        <v>1763.307</v>
      </c>
      <c r="Y51" s="1076"/>
      <c r="Z51" s="1070">
        <v>0</v>
      </c>
      <c r="AA51" s="1070">
        <v>9.7360000000000007</v>
      </c>
      <c r="AB51" s="1070">
        <v>0</v>
      </c>
      <c r="AC51" s="1080" t="s">
        <v>30</v>
      </c>
      <c r="AD51" s="1076"/>
      <c r="AE51" s="1070">
        <v>4029.1816320000003</v>
      </c>
      <c r="AF51" s="1070">
        <v>543.53899999999999</v>
      </c>
      <c r="AG51" s="1070" t="s">
        <v>30</v>
      </c>
      <c r="AH51" s="857">
        <v>6706.2741723288827</v>
      </c>
      <c r="AI51" s="101">
        <v>48</v>
      </c>
      <c r="AL51" s="80"/>
    </row>
    <row r="52" spans="1:38" ht="11.25" customHeight="1">
      <c r="A52" s="1217"/>
      <c r="B52" s="98"/>
      <c r="C52" s="1192" t="s">
        <v>95</v>
      </c>
      <c r="D52" s="1192"/>
      <c r="E52" s="102">
        <v>49</v>
      </c>
      <c r="F52" s="1087">
        <v>0</v>
      </c>
      <c r="G52" s="1070">
        <v>0</v>
      </c>
      <c r="H52" s="1080">
        <v>0</v>
      </c>
      <c r="I52" s="1087">
        <v>0</v>
      </c>
      <c r="J52" s="1070">
        <v>281.76018927325748</v>
      </c>
      <c r="K52" s="1080">
        <v>0</v>
      </c>
      <c r="L52" s="1075"/>
      <c r="M52" s="1076"/>
      <c r="N52" s="1076"/>
      <c r="O52" s="1070" t="s">
        <v>30</v>
      </c>
      <c r="P52" s="1076"/>
      <c r="Q52" s="1070">
        <v>267.28899999999999</v>
      </c>
      <c r="R52" s="1070">
        <v>0</v>
      </c>
      <c r="S52" s="1070">
        <v>0</v>
      </c>
      <c r="T52" s="1070" t="s">
        <v>30</v>
      </c>
      <c r="U52" s="1070">
        <v>15.068</v>
      </c>
      <c r="V52" s="1079">
        <v>0</v>
      </c>
      <c r="W52" s="1076"/>
      <c r="X52" s="1079">
        <v>7074.3499999999995</v>
      </c>
      <c r="Y52" s="1076"/>
      <c r="Z52" s="1070" t="s">
        <v>30</v>
      </c>
      <c r="AA52" s="1070">
        <v>80.037000000000006</v>
      </c>
      <c r="AB52" s="1070">
        <v>0</v>
      </c>
      <c r="AC52" s="1080" t="s">
        <v>30</v>
      </c>
      <c r="AD52" s="1076"/>
      <c r="AE52" s="1070">
        <v>12321.426023999999</v>
      </c>
      <c r="AF52" s="1070">
        <v>1711.8519999999999</v>
      </c>
      <c r="AG52" s="1070">
        <v>0</v>
      </c>
      <c r="AH52" s="857">
        <v>21773.105461610336</v>
      </c>
      <c r="AI52" s="101">
        <v>49</v>
      </c>
      <c r="AL52" s="80"/>
    </row>
    <row r="53" spans="1:38" ht="11.25" customHeight="1">
      <c r="A53" s="1217"/>
      <c r="B53" s="98"/>
      <c r="C53" s="1192" t="s">
        <v>158</v>
      </c>
      <c r="D53" s="1192"/>
      <c r="E53" s="102">
        <v>50</v>
      </c>
      <c r="F53" s="1087">
        <v>0</v>
      </c>
      <c r="G53" s="1070">
        <v>0</v>
      </c>
      <c r="H53" s="1080">
        <v>0</v>
      </c>
      <c r="I53" s="1087">
        <v>19.566244196271018</v>
      </c>
      <c r="J53" s="1070">
        <v>1746.1371563071275</v>
      </c>
      <c r="K53" s="1080">
        <v>0</v>
      </c>
      <c r="L53" s="1075"/>
      <c r="M53" s="1076"/>
      <c r="N53" s="1076"/>
      <c r="O53" s="1070" t="s">
        <v>30</v>
      </c>
      <c r="P53" s="1076"/>
      <c r="Q53" s="1070">
        <v>611.98199999999997</v>
      </c>
      <c r="R53" s="1070" t="s">
        <v>30</v>
      </c>
      <c r="S53" s="1070" t="s">
        <v>30</v>
      </c>
      <c r="T53" s="1070" t="s">
        <v>30</v>
      </c>
      <c r="U53" s="1070">
        <v>124.00999999999999</v>
      </c>
      <c r="V53" s="1079">
        <v>0</v>
      </c>
      <c r="W53" s="1076"/>
      <c r="X53" s="1079">
        <v>3599.0509999999995</v>
      </c>
      <c r="Y53" s="1076"/>
      <c r="Z53" s="1070" t="s">
        <v>30</v>
      </c>
      <c r="AA53" s="1070">
        <v>12063.643999999998</v>
      </c>
      <c r="AB53" s="1070">
        <v>0</v>
      </c>
      <c r="AC53" s="1080" t="s">
        <v>30</v>
      </c>
      <c r="AD53" s="1076"/>
      <c r="AE53" s="1070">
        <v>10230.917616000001</v>
      </c>
      <c r="AF53" s="1070">
        <v>976.82600000000002</v>
      </c>
      <c r="AG53" s="1070" t="s">
        <v>30</v>
      </c>
      <c r="AH53" s="857">
        <v>29632.04697797812</v>
      </c>
      <c r="AI53" s="99">
        <v>50</v>
      </c>
      <c r="AL53" s="80"/>
    </row>
    <row r="54" spans="1:38" ht="11.25" customHeight="1">
      <c r="A54" s="1217"/>
      <c r="B54" s="98"/>
      <c r="C54" s="1191" t="s">
        <v>389</v>
      </c>
      <c r="D54" s="1191"/>
      <c r="E54" s="96">
        <v>51</v>
      </c>
      <c r="F54" s="1097">
        <v>6164.5410000000011</v>
      </c>
      <c r="G54" s="1082">
        <v>0</v>
      </c>
      <c r="H54" s="1099">
        <v>1503.2929999999999</v>
      </c>
      <c r="I54" s="1084">
        <v>19.566244196271018</v>
      </c>
      <c r="J54" s="1071">
        <v>7032.5519036611504</v>
      </c>
      <c r="K54" s="1083">
        <v>0</v>
      </c>
      <c r="L54" s="1117"/>
      <c r="M54" s="1086"/>
      <c r="N54" s="1086"/>
      <c r="O54" s="1082">
        <v>55.442805645497288</v>
      </c>
      <c r="P54" s="1086"/>
      <c r="Q54" s="1082">
        <v>5923.3930000000009</v>
      </c>
      <c r="R54" s="1082" t="s">
        <v>30</v>
      </c>
      <c r="S54" s="1082">
        <v>1019.783</v>
      </c>
      <c r="T54" s="1082" t="s">
        <v>30</v>
      </c>
      <c r="U54" s="1082">
        <v>643.02099999999996</v>
      </c>
      <c r="V54" s="1083">
        <v>0</v>
      </c>
      <c r="W54" s="1086"/>
      <c r="X54" s="1083">
        <v>109796.95500000002</v>
      </c>
      <c r="Y54" s="1086"/>
      <c r="Z54" s="1071">
        <v>347.56121488399998</v>
      </c>
      <c r="AA54" s="1082">
        <v>17171.091</v>
      </c>
      <c r="AB54" s="1082">
        <v>3773.2455</v>
      </c>
      <c r="AC54" s="1099">
        <v>151.79690833220903</v>
      </c>
      <c r="AD54" s="1086"/>
      <c r="AE54" s="1082">
        <v>125584.98652799999</v>
      </c>
      <c r="AF54" s="1071">
        <v>17542.772999999997</v>
      </c>
      <c r="AG54" s="1082">
        <v>23635.729499999998</v>
      </c>
      <c r="AH54" s="858">
        <v>324900.41660471912</v>
      </c>
      <c r="AI54" s="95">
        <v>51</v>
      </c>
      <c r="AJ54" s="75"/>
      <c r="AK54" s="75"/>
      <c r="AL54" s="80"/>
    </row>
    <row r="55" spans="1:38" ht="11.25" customHeight="1">
      <c r="A55" s="1217"/>
      <c r="B55" s="98"/>
      <c r="C55" s="1205" t="s">
        <v>41</v>
      </c>
      <c r="D55" s="1205"/>
      <c r="E55" s="100">
        <v>52</v>
      </c>
      <c r="F55" s="1087">
        <v>0</v>
      </c>
      <c r="G55" s="1118"/>
      <c r="H55" s="1074"/>
      <c r="I55" s="1076"/>
      <c r="J55" s="1069">
        <v>0</v>
      </c>
      <c r="K55" s="1074"/>
      <c r="L55" s="1075"/>
      <c r="M55" s="1076"/>
      <c r="N55" s="1076"/>
      <c r="O55" s="1069">
        <v>2360.2338409043168</v>
      </c>
      <c r="P55" s="1076"/>
      <c r="Q55" s="1076"/>
      <c r="R55" s="1076"/>
      <c r="S55" s="1076"/>
      <c r="T55" s="1076"/>
      <c r="U55" s="1069">
        <v>0</v>
      </c>
      <c r="V55" s="1074"/>
      <c r="W55" s="1076"/>
      <c r="X55" s="1074"/>
      <c r="Y55" s="1076"/>
      <c r="Z55" s="1076"/>
      <c r="AA55" s="1076"/>
      <c r="AB55" s="1076"/>
      <c r="AC55" s="1079">
        <v>135.85095734415881</v>
      </c>
      <c r="AD55" s="1076"/>
      <c r="AE55" s="1070">
        <v>8286.3356000000003</v>
      </c>
      <c r="AF55" s="1076"/>
      <c r="AG55" s="1076"/>
      <c r="AH55" s="857">
        <v>10782.420398248476</v>
      </c>
      <c r="AI55" s="101">
        <v>52</v>
      </c>
      <c r="AL55" s="80"/>
    </row>
    <row r="56" spans="1:38" ht="11.25" customHeight="1">
      <c r="A56" s="1217"/>
      <c r="B56" s="98"/>
      <c r="C56" s="1192" t="s">
        <v>40</v>
      </c>
      <c r="D56" s="1192"/>
      <c r="E56" s="100">
        <v>53</v>
      </c>
      <c r="F56" s="1075"/>
      <c r="G56" s="1118"/>
      <c r="H56" s="1074"/>
      <c r="I56" s="1076"/>
      <c r="J56" s="1076"/>
      <c r="K56" s="1074"/>
      <c r="L56" s="1075"/>
      <c r="M56" s="1076"/>
      <c r="N56" s="1069">
        <v>121483.53868089172</v>
      </c>
      <c r="O56" s="1069">
        <v>241823.95878417959</v>
      </c>
      <c r="P56" s="1076"/>
      <c r="Q56" s="1076"/>
      <c r="R56" s="1076"/>
      <c r="S56" s="1076"/>
      <c r="T56" s="1076"/>
      <c r="U56" s="1069">
        <v>1859.2935090448248</v>
      </c>
      <c r="V56" s="1074"/>
      <c r="W56" s="1076"/>
      <c r="X56" s="1079">
        <v>805.18050918414428</v>
      </c>
      <c r="Y56" s="1076"/>
      <c r="Z56" s="1076"/>
      <c r="AA56" s="1076"/>
      <c r="AB56" s="1076"/>
      <c r="AC56" s="1079">
        <v>19328.116791316446</v>
      </c>
      <c r="AD56" s="1076"/>
      <c r="AE56" s="1070">
        <v>166.60000000000002</v>
      </c>
      <c r="AF56" s="1076"/>
      <c r="AG56" s="1076"/>
      <c r="AH56" s="857">
        <v>385466.68827461667</v>
      </c>
      <c r="AI56" s="101">
        <v>53</v>
      </c>
      <c r="AL56" s="80"/>
    </row>
    <row r="57" spans="1:38" ht="11.25" customHeight="1">
      <c r="A57" s="1217"/>
      <c r="B57" s="98"/>
      <c r="C57" s="1192" t="s">
        <v>39</v>
      </c>
      <c r="D57" s="1192"/>
      <c r="E57" s="100">
        <v>54</v>
      </c>
      <c r="F57" s="1075"/>
      <c r="G57" s="1118"/>
      <c r="H57" s="1074"/>
      <c r="I57" s="1076"/>
      <c r="J57" s="1076"/>
      <c r="K57" s="1074"/>
      <c r="L57" s="1075"/>
      <c r="M57" s="1076"/>
      <c r="N57" s="1069">
        <v>49.313577703176726</v>
      </c>
      <c r="O57" s="1076"/>
      <c r="P57" s="1069">
        <v>5148.6808205434791</v>
      </c>
      <c r="Q57" s="1076"/>
      <c r="R57" s="1076"/>
      <c r="S57" s="1076"/>
      <c r="T57" s="1076"/>
      <c r="U57" s="1076"/>
      <c r="V57" s="1074"/>
      <c r="W57" s="1076"/>
      <c r="X57" s="1074"/>
      <c r="Y57" s="1076"/>
      <c r="Z57" s="1076"/>
      <c r="AA57" s="1076"/>
      <c r="AB57" s="1076"/>
      <c r="AC57" s="1074"/>
      <c r="AD57" s="1076"/>
      <c r="AE57" s="1076"/>
      <c r="AF57" s="1076"/>
      <c r="AG57" s="1076"/>
      <c r="AH57" s="857">
        <v>5197.9943982466557</v>
      </c>
      <c r="AI57" s="101">
        <v>54</v>
      </c>
      <c r="AL57" s="80"/>
    </row>
    <row r="58" spans="1:38" ht="11.25" customHeight="1">
      <c r="A58" s="1217"/>
      <c r="B58" s="98"/>
      <c r="C58" s="1192" t="s">
        <v>38</v>
      </c>
      <c r="D58" s="1192"/>
      <c r="E58" s="100">
        <v>55</v>
      </c>
      <c r="F58" s="1075"/>
      <c r="G58" s="1118"/>
      <c r="H58" s="1074"/>
      <c r="I58" s="1076"/>
      <c r="J58" s="1076"/>
      <c r="K58" s="1074"/>
      <c r="L58" s="1075"/>
      <c r="M58" s="1076"/>
      <c r="N58" s="1076"/>
      <c r="O58" s="1069">
        <v>120.01189021547373</v>
      </c>
      <c r="P58" s="1076"/>
      <c r="Q58" s="1070">
        <v>29.080627200000002</v>
      </c>
      <c r="R58" s="1076"/>
      <c r="S58" s="1076"/>
      <c r="T58" s="1076"/>
      <c r="U58" s="1076"/>
      <c r="V58" s="1074"/>
      <c r="W58" s="1076"/>
      <c r="X58" s="1074"/>
      <c r="Y58" s="1076"/>
      <c r="Z58" s="1076"/>
      <c r="AA58" s="1076"/>
      <c r="AB58" s="1076"/>
      <c r="AC58" s="1119">
        <v>6.9076757971606151</v>
      </c>
      <c r="AD58" s="1076"/>
      <c r="AE58" s="1076"/>
      <c r="AF58" s="1076"/>
      <c r="AG58" s="1076"/>
      <c r="AH58" s="857">
        <v>156.00019321263434</v>
      </c>
      <c r="AI58" s="99">
        <v>55</v>
      </c>
      <c r="AL58" s="80"/>
    </row>
    <row r="59" spans="1:38" ht="11.25" customHeight="1">
      <c r="A59" s="1217"/>
      <c r="B59" s="98"/>
      <c r="C59" s="1191" t="s">
        <v>157</v>
      </c>
      <c r="D59" s="1191"/>
      <c r="E59" s="96">
        <v>56</v>
      </c>
      <c r="F59" s="1097">
        <v>0</v>
      </c>
      <c r="G59" s="1120"/>
      <c r="H59" s="1085"/>
      <c r="I59" s="1086"/>
      <c r="J59" s="1071">
        <v>0</v>
      </c>
      <c r="K59" s="1085"/>
      <c r="L59" s="1117"/>
      <c r="M59" s="1086"/>
      <c r="N59" s="1071">
        <v>121532.8522585949</v>
      </c>
      <c r="O59" s="1107">
        <v>244304.20451529938</v>
      </c>
      <c r="P59" s="1071">
        <v>5148.6808205434791</v>
      </c>
      <c r="Q59" s="1082">
        <v>29.080627200000002</v>
      </c>
      <c r="R59" s="1086"/>
      <c r="S59" s="1086"/>
      <c r="T59" s="1086"/>
      <c r="U59" s="1071">
        <v>1859.2935090448248</v>
      </c>
      <c r="V59" s="1085"/>
      <c r="W59" s="1086"/>
      <c r="X59" s="1083">
        <v>805.18050918414428</v>
      </c>
      <c r="Y59" s="1086"/>
      <c r="Z59" s="1086"/>
      <c r="AA59" s="1086"/>
      <c r="AB59" s="1086"/>
      <c r="AC59" s="1083">
        <v>19470.875424457765</v>
      </c>
      <c r="AD59" s="1086"/>
      <c r="AE59" s="1082">
        <v>8452.9356000000007</v>
      </c>
      <c r="AF59" s="1086"/>
      <c r="AG59" s="1086"/>
      <c r="AH59" s="858">
        <v>401603.10326432454</v>
      </c>
      <c r="AI59" s="95">
        <v>56</v>
      </c>
      <c r="AJ59" s="75"/>
      <c r="AK59" s="75"/>
      <c r="AL59" s="80"/>
    </row>
    <row r="60" spans="1:38" ht="11.25" customHeight="1">
      <c r="A60" s="1218"/>
      <c r="B60" s="97"/>
      <c r="C60" s="1204" t="s">
        <v>390</v>
      </c>
      <c r="D60" s="1204"/>
      <c r="E60" s="96">
        <v>57</v>
      </c>
      <c r="F60" s="1097">
        <v>115.43861140142518</v>
      </c>
      <c r="G60" s="1082">
        <v>0</v>
      </c>
      <c r="H60" s="1099">
        <v>0</v>
      </c>
      <c r="I60" s="1084">
        <v>0</v>
      </c>
      <c r="J60" s="1071">
        <v>1550.7948598181817</v>
      </c>
      <c r="K60" s="1083">
        <v>0</v>
      </c>
      <c r="L60" s="1117"/>
      <c r="M60" s="1086"/>
      <c r="N60" s="1071">
        <v>2885.6912834872237</v>
      </c>
      <c r="O60" s="1082">
        <v>21762.156092405905</v>
      </c>
      <c r="P60" s="1082">
        <v>22.780424644307331</v>
      </c>
      <c r="Q60" s="1082">
        <v>117123.78455040001</v>
      </c>
      <c r="R60" s="1082" t="s">
        <v>30</v>
      </c>
      <c r="S60" s="1086"/>
      <c r="T60" s="1082" t="s">
        <v>30</v>
      </c>
      <c r="U60" s="1082">
        <v>7907.6096070725052</v>
      </c>
      <c r="V60" s="1085"/>
      <c r="W60" s="1086"/>
      <c r="X60" s="1083">
        <v>175357.32685200754</v>
      </c>
      <c r="Y60" s="1086"/>
      <c r="Z60" s="1082">
        <v>0</v>
      </c>
      <c r="AA60" s="1071">
        <v>100424.22369674711</v>
      </c>
      <c r="AB60" s="1086"/>
      <c r="AC60" s="1099">
        <v>24127.185126893841</v>
      </c>
      <c r="AD60" s="1086"/>
      <c r="AE60" s="1082">
        <v>151684.02667200007</v>
      </c>
      <c r="AF60" s="1071">
        <v>39122.846291999987</v>
      </c>
      <c r="AG60" s="1086"/>
      <c r="AH60" s="861">
        <v>642282.78760273708</v>
      </c>
      <c r="AI60" s="95">
        <v>57</v>
      </c>
      <c r="AJ60" s="75"/>
      <c r="AK60" s="75"/>
      <c r="AL60" s="80"/>
    </row>
    <row r="61" spans="1:38" s="87" customFormat="1" ht="11.25" customHeight="1">
      <c r="A61" s="61" t="s">
        <v>128</v>
      </c>
      <c r="B61" s="94"/>
      <c r="C61" s="93"/>
      <c r="D61" s="93"/>
      <c r="E61" s="89"/>
      <c r="F61" s="90"/>
      <c r="G61" s="91"/>
      <c r="H61" s="91"/>
      <c r="I61" s="91"/>
      <c r="J61" s="90"/>
      <c r="K61" s="91"/>
      <c r="L61" s="92"/>
      <c r="M61" s="90"/>
      <c r="N61" s="90"/>
      <c r="O61" s="90"/>
      <c r="P61" s="90"/>
      <c r="Q61" s="90"/>
      <c r="R61" s="90"/>
      <c r="S61" s="90"/>
      <c r="T61" s="91"/>
      <c r="U61" s="90"/>
      <c r="V61" s="90"/>
      <c r="W61" s="90"/>
      <c r="X61" s="90"/>
      <c r="Y61" s="90"/>
      <c r="Z61" s="90"/>
      <c r="AA61" s="90"/>
      <c r="AB61" s="90"/>
      <c r="AC61" s="90"/>
      <c r="AD61" s="90"/>
      <c r="AE61" s="90"/>
      <c r="AF61" s="90"/>
      <c r="AG61" s="90"/>
      <c r="AH61" s="88"/>
      <c r="AI61" s="89"/>
      <c r="AL61" s="84"/>
    </row>
    <row r="62" spans="1:38" s="81" customFormat="1" ht="11.25" customHeight="1">
      <c r="A62" s="526" t="s">
        <v>446</v>
      </c>
      <c r="B62" s="525"/>
      <c r="C62" s="524"/>
      <c r="D62" s="524"/>
      <c r="E62" s="524"/>
      <c r="F62" s="524"/>
      <c r="G62" s="524"/>
      <c r="H62" s="524"/>
      <c r="I62" s="524"/>
      <c r="J62" s="524"/>
      <c r="K62" s="524"/>
      <c r="L62" s="524"/>
      <c r="M62" s="524"/>
      <c r="N62" s="524"/>
      <c r="O62" s="524"/>
      <c r="P62" s="524"/>
      <c r="Q62" s="524"/>
      <c r="R62" s="1050"/>
      <c r="S62" s="82"/>
      <c r="T62" s="82"/>
      <c r="U62" s="82"/>
      <c r="V62" s="82"/>
      <c r="W62" s="82"/>
      <c r="X62" s="82"/>
      <c r="Y62" s="82"/>
      <c r="Z62" s="82"/>
      <c r="AA62" s="82"/>
      <c r="AB62" s="82"/>
      <c r="AC62" s="82"/>
      <c r="AD62" s="82"/>
      <c r="AE62" s="82"/>
      <c r="AF62" s="82"/>
      <c r="AG62" s="82"/>
      <c r="AH62" s="82"/>
      <c r="AI62" s="82"/>
      <c r="AJ62" s="86"/>
      <c r="AK62" s="86"/>
      <c r="AL62" s="84"/>
    </row>
    <row r="63" spans="1:38" s="81" customFormat="1" ht="11.25" customHeight="1">
      <c r="A63" s="526" t="s">
        <v>436</v>
      </c>
      <c r="B63" s="525"/>
      <c r="C63" s="524"/>
      <c r="D63" s="524"/>
      <c r="E63" s="524"/>
      <c r="F63" s="524"/>
      <c r="G63" s="524"/>
      <c r="H63" s="524"/>
      <c r="I63" s="524"/>
      <c r="J63" s="524"/>
      <c r="K63" s="524"/>
      <c r="L63" s="524"/>
      <c r="M63" s="524"/>
      <c r="N63" s="524"/>
      <c r="O63" s="524"/>
      <c r="P63" s="524"/>
      <c r="Q63" s="524"/>
      <c r="R63" s="85"/>
      <c r="AH63" s="607"/>
      <c r="AJ63" s="83"/>
      <c r="AK63" s="83"/>
      <c r="AL63" s="84"/>
    </row>
    <row r="64" spans="1:38" s="81" customFormat="1" ht="11.25" customHeight="1">
      <c r="A64" s="526" t="s">
        <v>445</v>
      </c>
      <c r="B64" s="525"/>
      <c r="C64" s="524"/>
      <c r="D64" s="524"/>
      <c r="E64" s="524"/>
      <c r="F64" s="524"/>
      <c r="G64" s="524"/>
      <c r="H64" s="524"/>
      <c r="I64" s="524"/>
      <c r="J64" s="524"/>
      <c r="K64" s="524"/>
      <c r="L64" s="524"/>
      <c r="M64" s="524"/>
      <c r="N64" s="524"/>
      <c r="O64" s="524"/>
      <c r="P64" s="524"/>
      <c r="Q64" s="524"/>
      <c r="AJ64" s="83"/>
      <c r="AK64" s="83"/>
      <c r="AL64" s="84"/>
    </row>
    <row r="65" spans="1:38" s="81" customFormat="1" ht="11.25" customHeight="1">
      <c r="A65" s="526" t="s">
        <v>487</v>
      </c>
      <c r="B65" s="525"/>
      <c r="C65" s="524"/>
      <c r="D65" s="524"/>
      <c r="E65" s="524"/>
      <c r="F65" s="524"/>
      <c r="G65" s="524"/>
      <c r="H65" s="524"/>
      <c r="I65" s="524"/>
      <c r="J65" s="524"/>
      <c r="K65" s="524"/>
      <c r="L65" s="524"/>
      <c r="M65" s="524"/>
      <c r="N65" s="524"/>
      <c r="O65" s="524"/>
      <c r="P65" s="524"/>
      <c r="Q65" s="524"/>
      <c r="AJ65" s="83"/>
      <c r="AK65" s="83"/>
      <c r="AL65" s="84"/>
    </row>
    <row r="66" spans="1:38" s="81" customFormat="1" ht="11.25" customHeight="1">
      <c r="A66" s="526" t="s">
        <v>438</v>
      </c>
      <c r="B66" s="525"/>
      <c r="C66" s="524"/>
      <c r="D66" s="524"/>
      <c r="E66" s="524"/>
      <c r="F66" s="524"/>
      <c r="G66" s="524"/>
      <c r="H66" s="524"/>
      <c r="I66" s="524"/>
      <c r="J66" s="524"/>
      <c r="K66" s="524"/>
      <c r="L66" s="524"/>
      <c r="M66" s="524"/>
      <c r="N66" s="524"/>
      <c r="O66" s="524"/>
      <c r="P66" s="524"/>
      <c r="Q66" s="524"/>
      <c r="AJ66" s="83"/>
      <c r="AK66" s="83"/>
      <c r="AL66" s="84"/>
    </row>
    <row r="72" spans="1:38" ht="11.25" customHeight="1">
      <c r="C72" s="78"/>
    </row>
  </sheetData>
  <mergeCells count="79">
    <mergeCell ref="A41:A60"/>
    <mergeCell ref="C4:D4"/>
    <mergeCell ref="B37:B40"/>
    <mergeCell ref="C48:D48"/>
    <mergeCell ref="C39:D39"/>
    <mergeCell ref="C40:D40"/>
    <mergeCell ref="C42:D42"/>
    <mergeCell ref="C43:D43"/>
    <mergeCell ref="C17:D17"/>
    <mergeCell ref="C13:D13"/>
    <mergeCell ref="C6:D6"/>
    <mergeCell ref="C7:D7"/>
    <mergeCell ref="C14:D14"/>
    <mergeCell ref="C46:D46"/>
    <mergeCell ref="B32:B36"/>
    <mergeCell ref="C47:D47"/>
    <mergeCell ref="A3:D3"/>
    <mergeCell ref="B4:B11"/>
    <mergeCell ref="A4:A11"/>
    <mergeCell ref="C9:D9"/>
    <mergeCell ref="A12:A36"/>
    <mergeCell ref="C15:D15"/>
    <mergeCell ref="C11:D11"/>
    <mergeCell ref="C5:D5"/>
    <mergeCell ref="B12:B21"/>
    <mergeCell ref="B22:B31"/>
    <mergeCell ref="C12:D12"/>
    <mergeCell ref="Y1:AC1"/>
    <mergeCell ref="F3:H3"/>
    <mergeCell ref="I3:K3"/>
    <mergeCell ref="I1:K1"/>
    <mergeCell ref="F1:H1"/>
    <mergeCell ref="W1:X1"/>
    <mergeCell ref="W3:X3"/>
    <mergeCell ref="AB3:AC3"/>
    <mergeCell ref="L1:V1"/>
    <mergeCell ref="A2:D2"/>
    <mergeCell ref="L3:P3"/>
    <mergeCell ref="Q3:V3"/>
    <mergeCell ref="C60:D60"/>
    <mergeCell ref="C58:D58"/>
    <mergeCell ref="C59:D59"/>
    <mergeCell ref="C53:D53"/>
    <mergeCell ref="C55:D55"/>
    <mergeCell ref="C56:D56"/>
    <mergeCell ref="C52:D52"/>
    <mergeCell ref="C44:D44"/>
    <mergeCell ref="C33:D33"/>
    <mergeCell ref="C50:D50"/>
    <mergeCell ref="C49:D49"/>
    <mergeCell ref="C51:D51"/>
    <mergeCell ref="C21:D21"/>
    <mergeCell ref="AD1:AG1"/>
    <mergeCell ref="C45:D45"/>
    <mergeCell ref="C27:D27"/>
    <mergeCell ref="C26:D26"/>
    <mergeCell ref="C28:D28"/>
    <mergeCell ref="C29:D29"/>
    <mergeCell ref="C30:D30"/>
    <mergeCell ref="C34:D34"/>
    <mergeCell ref="C24:D24"/>
    <mergeCell ref="C25:D25"/>
    <mergeCell ref="C8:D8"/>
    <mergeCell ref="C10:D10"/>
    <mergeCell ref="C19:D19"/>
    <mergeCell ref="C20:D20"/>
    <mergeCell ref="C18:D18"/>
    <mergeCell ref="C41:D41"/>
    <mergeCell ref="C38:D38"/>
    <mergeCell ref="C16:D16"/>
    <mergeCell ref="C22:D22"/>
    <mergeCell ref="C23:D23"/>
    <mergeCell ref="C57:D57"/>
    <mergeCell ref="C54:D54"/>
    <mergeCell ref="C31:D31"/>
    <mergeCell ref="C32:D32"/>
    <mergeCell ref="C37:D37"/>
    <mergeCell ref="C35:D35"/>
    <mergeCell ref="C36:D36"/>
  </mergeCells>
  <conditionalFormatting sqref="AV1:IS10 A171:AH65506 CB11:IS11 AM171:IS65506 AV12:IS170">
    <cfRule type="cellIs" dxfId="405" priority="9" stopIfTrue="1" operator="equal">
      <formula>0</formula>
    </cfRule>
  </conditionalFormatting>
  <conditionalFormatting sqref="A2 A4:E8 A10:E60 A9:C9 E9 A1:AU1 A3:AU3 AJ2:AU2 B61:AU61 AI4:AU10 AI11:CA11 AI12:AU60 A62:AU170">
    <cfRule type="cellIs" dxfId="404" priority="10" stopIfTrue="1" operator="equal">
      <formula>0</formula>
    </cfRule>
  </conditionalFormatting>
  <conditionalFormatting sqref="E2:AI2">
    <cfRule type="cellIs" dxfId="403" priority="6" stopIfTrue="1" operator="equal">
      <formula>0</formula>
    </cfRule>
  </conditionalFormatting>
  <conditionalFormatting sqref="A61">
    <cfRule type="cellIs" dxfId="402" priority="5" stopIfTrue="1" operator="equal">
      <formula>0</formula>
    </cfRule>
  </conditionalFormatting>
  <conditionalFormatting sqref="AH4:AH60">
    <cfRule type="cellIs" dxfId="401" priority="4" stopIfTrue="1" operator="equal">
      <formula>0</formula>
    </cfRule>
  </conditionalFormatting>
  <conditionalFormatting sqref="F4:AG60">
    <cfRule type="cellIs" dxfId="400" priority="1" stopIfTrue="1" operator="equal">
      <formula>0</formula>
    </cfRule>
  </conditionalFormatting>
  <pageMargins left="0.78740157480314965" right="0.78740157480314965" top="0.78740157480314965" bottom="0.78740157480314965" header="0.51181102362204722" footer="0.51181102362204722"/>
  <pageSetup paperSize="9" scale="49" firstPageNumber="8" orientation="landscape" r:id="rId1"/>
  <headerFooter alignWithMargins="0">
    <oddHeader>&amp;LEB-1. Energiebilanz Bayern 2018 - Terajoule</oddHeader>
    <oddFooter>&amp;L&amp;"Arial,Standard"&amp;10Stand: 04.02.2021&amp;C&amp;"Arial,Standard"&amp;10Bayerisches Landesamt für Statistik - Energiebilanz 2018&amp;R&amp;"Arial,Standard"&amp;10&amp;P von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DF082"/>
  </sheetPr>
  <dimension ref="A1:T30"/>
  <sheetViews>
    <sheetView view="pageBreakPreview" zoomScaleNormal="70" zoomScaleSheetLayoutView="100" workbookViewId="0"/>
  </sheetViews>
  <sheetFormatPr baseColWidth="10" defaultColWidth="11.42578125" defaultRowHeight="15.75" customHeight="1"/>
  <cols>
    <col min="1" max="1" width="34.28515625" style="141" customWidth="1"/>
    <col min="2" max="4" width="30" style="141" customWidth="1"/>
    <col min="5" max="5" width="4.28515625" style="141" customWidth="1"/>
    <col min="6" max="16384" width="11.42578125" style="141"/>
  </cols>
  <sheetData>
    <row r="1" spans="1:4" ht="15.75" customHeight="1">
      <c r="A1" s="405" t="s">
        <v>581</v>
      </c>
      <c r="B1" s="409"/>
      <c r="C1" s="406"/>
      <c r="D1" s="406"/>
    </row>
    <row r="2" spans="1:4" ht="15.75" customHeight="1">
      <c r="A2" s="29"/>
      <c r="B2" s="29"/>
      <c r="C2" s="29"/>
      <c r="D2" s="29"/>
    </row>
    <row r="3" spans="1:4" ht="31.5" customHeight="1">
      <c r="A3" s="465"/>
      <c r="B3" s="212" t="s">
        <v>8</v>
      </c>
      <c r="C3" s="211" t="s">
        <v>192</v>
      </c>
      <c r="D3" s="210" t="s">
        <v>193</v>
      </c>
    </row>
    <row r="4" spans="1:4" ht="15.75" customHeight="1">
      <c r="A4" s="466"/>
      <c r="B4" s="215" t="s">
        <v>16</v>
      </c>
      <c r="C4" s="216" t="s">
        <v>5</v>
      </c>
      <c r="D4" s="14"/>
    </row>
    <row r="5" spans="1:4" ht="15.75" customHeight="1">
      <c r="A5" s="35" t="s">
        <v>28</v>
      </c>
      <c r="B5" s="1003">
        <v>3845.1586177030003</v>
      </c>
      <c r="C5" s="768">
        <v>1.066437965162746</v>
      </c>
      <c r="D5" s="768">
        <v>0.21865788916007911</v>
      </c>
    </row>
    <row r="6" spans="1:4" ht="15.75" customHeight="1">
      <c r="A6" s="35" t="s">
        <v>189</v>
      </c>
      <c r="B6" s="1003">
        <v>57.353428571428566</v>
      </c>
      <c r="C6" s="768">
        <v>1.590672316591166E-2</v>
      </c>
      <c r="D6" s="768">
        <v>3.2614466331205559E-3</v>
      </c>
    </row>
    <row r="7" spans="1:4" ht="15.75" customHeight="1">
      <c r="A7" s="35" t="s">
        <v>22</v>
      </c>
      <c r="B7" s="1003">
        <v>38304.537088662</v>
      </c>
      <c r="C7" s="768">
        <v>10.62359622858316</v>
      </c>
      <c r="D7" s="768">
        <v>2.1782168325904223</v>
      </c>
    </row>
    <row r="8" spans="1:4" ht="15.75" customHeight="1">
      <c r="A8" s="35" t="s">
        <v>85</v>
      </c>
      <c r="B8" s="1003">
        <v>16564.442443466694</v>
      </c>
      <c r="C8" s="768">
        <v>4.5940758365954313</v>
      </c>
      <c r="D8" s="768">
        <v>0.9419497034860187</v>
      </c>
    </row>
    <row r="9" spans="1:4" ht="15.75" customHeight="1">
      <c r="A9" s="35" t="s">
        <v>84</v>
      </c>
      <c r="B9" s="1003">
        <v>42317.8128</v>
      </c>
      <c r="C9" s="768">
        <v>11.736660736125655</v>
      </c>
      <c r="D9" s="768">
        <v>2.4064348290128423</v>
      </c>
    </row>
    <row r="10" spans="1:4" ht="15.75" customHeight="1">
      <c r="A10" s="35" t="s">
        <v>190</v>
      </c>
      <c r="B10" s="1003">
        <v>10836.111999999999</v>
      </c>
      <c r="C10" s="768">
        <v>3.0053483823403093</v>
      </c>
      <c r="D10" s="768">
        <v>0.61620380644729367</v>
      </c>
    </row>
    <row r="11" spans="1:4" ht="15.75" customHeight="1">
      <c r="A11" s="35" t="s">
        <v>187</v>
      </c>
      <c r="B11" s="1003">
        <v>138605.04999999999</v>
      </c>
      <c r="C11" s="768">
        <v>38.441505846534042</v>
      </c>
      <c r="D11" s="768">
        <v>7.88188230269468</v>
      </c>
    </row>
    <row r="12" spans="1:4" ht="15.75" customHeight="1">
      <c r="A12" s="35" t="s">
        <v>25</v>
      </c>
      <c r="B12" s="1003">
        <v>12100.9815</v>
      </c>
      <c r="C12" s="768">
        <v>3.3561544192008177</v>
      </c>
      <c r="D12" s="768">
        <v>0.68813157911696388</v>
      </c>
    </row>
    <row r="13" spans="1:4" ht="15.75" customHeight="1">
      <c r="A13" s="35" t="s">
        <v>26</v>
      </c>
      <c r="B13" s="1003">
        <v>20824.363135959866</v>
      </c>
      <c r="C13" s="768">
        <v>5.7755462534831832</v>
      </c>
      <c r="D13" s="768">
        <v>1.1841933556260005</v>
      </c>
    </row>
    <row r="14" spans="1:4" ht="15.75" customHeight="1">
      <c r="A14" s="35" t="s">
        <v>185</v>
      </c>
      <c r="B14" s="1003">
        <v>1304.6402289592761</v>
      </c>
      <c r="C14" s="768">
        <v>0.36183627500701837</v>
      </c>
      <c r="D14" s="768">
        <v>7.418936562569442E-2</v>
      </c>
    </row>
    <row r="15" spans="1:4" ht="15.75" customHeight="1">
      <c r="A15" s="35" t="s">
        <v>188</v>
      </c>
      <c r="B15" s="1003">
        <v>58612.105749629911</v>
      </c>
      <c r="C15" s="768">
        <v>16.255811789340072</v>
      </c>
      <c r="D15" s="768">
        <v>3.3330222746694811</v>
      </c>
    </row>
    <row r="16" spans="1:4" ht="15.75" customHeight="1">
      <c r="A16" s="35" t="s">
        <v>186</v>
      </c>
      <c r="B16" s="1003">
        <v>1703.2824945454545</v>
      </c>
      <c r="C16" s="768">
        <v>0.47239796798434242</v>
      </c>
      <c r="D16" s="768">
        <v>9.6858463311744178E-2</v>
      </c>
    </row>
    <row r="17" spans="1:20" ht="15.75" customHeight="1">
      <c r="A17" s="35" t="s">
        <v>184</v>
      </c>
      <c r="B17" s="1003">
        <v>15485.087946870513</v>
      </c>
      <c r="C17" s="768">
        <v>4.2947215764773121</v>
      </c>
      <c r="D17" s="768">
        <v>0.88057138353984521</v>
      </c>
    </row>
    <row r="18" spans="1:20" ht="15.75" customHeight="1">
      <c r="A18" s="35" t="s">
        <v>183</v>
      </c>
      <c r="B18" s="1003">
        <v>0</v>
      </c>
      <c r="C18" s="768">
        <v>0</v>
      </c>
      <c r="D18" s="768">
        <v>0</v>
      </c>
    </row>
    <row r="19" spans="1:20" ht="15.75" customHeight="1">
      <c r="A19" s="65" t="s">
        <v>0</v>
      </c>
      <c r="B19" s="1019">
        <v>360560.92743436812</v>
      </c>
      <c r="C19" s="769">
        <v>100</v>
      </c>
      <c r="D19" s="769">
        <v>20.503573231914185</v>
      </c>
    </row>
    <row r="23" spans="1:20" ht="15.75" customHeight="1">
      <c r="C23" s="37"/>
      <c r="D23" s="37"/>
      <c r="P23" s="182"/>
      <c r="Q23" s="182"/>
      <c r="R23" s="182"/>
      <c r="S23" s="182"/>
      <c r="T23" s="182"/>
    </row>
    <row r="25" spans="1:20" ht="15.75" customHeight="1">
      <c r="B25" s="193"/>
    </row>
    <row r="30" spans="1:20" ht="15.75" customHeight="1">
      <c r="B30" s="193"/>
    </row>
  </sheetData>
  <conditionalFormatting sqref="A1:GR1000">
    <cfRule type="cellIs" dxfId="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tabColor rgb="FFEDF082"/>
  </sheetPr>
  <dimension ref="A1:R39"/>
  <sheetViews>
    <sheetView view="pageBreakPreview" zoomScaleNormal="85" zoomScaleSheetLayoutView="100" workbookViewId="0"/>
  </sheetViews>
  <sheetFormatPr baseColWidth="10" defaultColWidth="11.42578125" defaultRowHeight="15.75" customHeight="1"/>
  <cols>
    <col min="1" max="1" width="7.140625" style="141" customWidth="1"/>
    <col min="2" max="8" width="17.140625" style="141" customWidth="1"/>
    <col min="9" max="9" width="1.42578125" style="141" customWidth="1"/>
    <col min="10" max="16384" width="11.42578125" style="141"/>
  </cols>
  <sheetData>
    <row r="1" spans="1:9" ht="15.75" customHeight="1">
      <c r="A1" s="405" t="s">
        <v>582</v>
      </c>
      <c r="B1" s="409"/>
      <c r="C1" s="406"/>
      <c r="D1" s="406"/>
    </row>
    <row r="2" spans="1:9" ht="15.75" customHeight="1">
      <c r="A2" s="29"/>
      <c r="B2" s="29"/>
      <c r="C2" s="29"/>
      <c r="D2" s="29"/>
      <c r="I2" s="196"/>
    </row>
    <row r="3" spans="1:9" ht="15.75" customHeight="1">
      <c r="A3" s="285"/>
      <c r="B3" s="204"/>
      <c r="C3" s="1305" t="s">
        <v>10</v>
      </c>
      <c r="D3" s="1306"/>
      <c r="E3" s="1306"/>
      <c r="F3" s="1306"/>
      <c r="G3" s="1306"/>
      <c r="H3" s="1306"/>
      <c r="I3" s="196"/>
    </row>
    <row r="4" spans="1:9" ht="31.5" customHeight="1">
      <c r="A4" s="286"/>
      <c r="B4" s="203"/>
      <c r="C4" s="451" t="s">
        <v>201</v>
      </c>
      <c r="D4" s="451" t="s">
        <v>22</v>
      </c>
      <c r="E4" s="451" t="s">
        <v>85</v>
      </c>
      <c r="F4" s="451" t="s">
        <v>202</v>
      </c>
      <c r="G4" s="451" t="s">
        <v>27</v>
      </c>
      <c r="H4" s="449" t="s">
        <v>19</v>
      </c>
      <c r="I4" s="196"/>
    </row>
    <row r="5" spans="1:9" ht="15.75" customHeight="1">
      <c r="A5" s="287"/>
      <c r="B5" s="260" t="s">
        <v>16</v>
      </c>
      <c r="C5" s="213"/>
      <c r="D5" s="213"/>
      <c r="E5" s="213"/>
      <c r="F5" s="213"/>
      <c r="G5" s="213"/>
      <c r="H5" s="213"/>
      <c r="I5" s="196"/>
    </row>
    <row r="6" spans="1:9" ht="15.75" customHeight="1">
      <c r="A6" s="205">
        <v>1990</v>
      </c>
      <c r="B6" s="250">
        <v>61349.83756896769</v>
      </c>
      <c r="C6" s="244">
        <v>2539</v>
      </c>
      <c r="D6" s="244">
        <v>38707.199999999997</v>
      </c>
      <c r="E6" s="1027" t="s">
        <v>32</v>
      </c>
      <c r="F6" s="245" t="s">
        <v>32</v>
      </c>
      <c r="G6" s="244">
        <v>20103.637568967693</v>
      </c>
      <c r="H6" s="1027" t="s">
        <v>32</v>
      </c>
      <c r="I6" s="196"/>
    </row>
    <row r="7" spans="1:9" ht="15.75" customHeight="1">
      <c r="A7" s="205">
        <v>1991</v>
      </c>
      <c r="B7" s="623">
        <v>56973.768952192244</v>
      </c>
      <c r="C7" s="642">
        <v>2793</v>
      </c>
      <c r="D7" s="642">
        <v>35349.360613810743</v>
      </c>
      <c r="E7" s="645" t="s">
        <v>32</v>
      </c>
      <c r="F7" s="645" t="s">
        <v>32</v>
      </c>
      <c r="G7" s="642">
        <v>18831.408338381498</v>
      </c>
      <c r="H7" s="645" t="s">
        <v>32</v>
      </c>
      <c r="I7" s="196"/>
    </row>
    <row r="8" spans="1:9" ht="15.75" customHeight="1">
      <c r="A8" s="205">
        <v>1992</v>
      </c>
      <c r="B8" s="623">
        <v>63259.381275137799</v>
      </c>
      <c r="C8" s="642">
        <v>2888</v>
      </c>
      <c r="D8" s="642">
        <v>41464.800000000003</v>
      </c>
      <c r="E8" s="645" t="s">
        <v>32</v>
      </c>
      <c r="F8" s="645" t="s">
        <v>32</v>
      </c>
      <c r="G8" s="642">
        <v>18906.581275137793</v>
      </c>
      <c r="H8" s="645" t="s">
        <v>32</v>
      </c>
      <c r="I8" s="196"/>
    </row>
    <row r="9" spans="1:9" ht="15.75" customHeight="1">
      <c r="A9" s="205">
        <v>1993</v>
      </c>
      <c r="B9" s="623">
        <v>65039.920137167799</v>
      </c>
      <c r="C9" s="642">
        <v>2831</v>
      </c>
      <c r="D9" s="642">
        <v>43596</v>
      </c>
      <c r="E9" s="645" t="s">
        <v>32</v>
      </c>
      <c r="F9" s="645" t="s">
        <v>32</v>
      </c>
      <c r="G9" s="642">
        <v>18612.920137167795</v>
      </c>
      <c r="H9" s="645" t="s">
        <v>32</v>
      </c>
      <c r="I9" s="196"/>
    </row>
    <row r="10" spans="1:9" ht="15.75" customHeight="1">
      <c r="A10" s="205">
        <v>1994</v>
      </c>
      <c r="B10" s="623">
        <v>68275.399999999994</v>
      </c>
      <c r="C10" s="642">
        <v>2673</v>
      </c>
      <c r="D10" s="642">
        <v>44114.400000000001</v>
      </c>
      <c r="E10" s="645" t="s">
        <v>32</v>
      </c>
      <c r="F10" s="645" t="s">
        <v>32</v>
      </c>
      <c r="G10" s="642">
        <v>21488</v>
      </c>
      <c r="H10" s="645" t="s">
        <v>32</v>
      </c>
    </row>
    <row r="11" spans="1:9" ht="15.75" customHeight="1">
      <c r="A11" s="205">
        <v>1995</v>
      </c>
      <c r="B11" s="623">
        <v>108068.6</v>
      </c>
      <c r="C11" s="642">
        <v>3125</v>
      </c>
      <c r="D11" s="642">
        <v>47205</v>
      </c>
      <c r="E11" s="645" t="s">
        <v>32</v>
      </c>
      <c r="F11" s="645" t="s">
        <v>32</v>
      </c>
      <c r="G11" s="642">
        <v>55027.6</v>
      </c>
      <c r="H11" s="642">
        <v>2711</v>
      </c>
    </row>
    <row r="12" spans="1:9" ht="15.75" customHeight="1">
      <c r="A12" s="205">
        <v>1996</v>
      </c>
      <c r="B12" s="623">
        <v>105929.4</v>
      </c>
      <c r="C12" s="642">
        <v>3487</v>
      </c>
      <c r="D12" s="642">
        <v>42858</v>
      </c>
      <c r="E12" s="645" t="s">
        <v>32</v>
      </c>
      <c r="F12" s="645" t="s">
        <v>32</v>
      </c>
      <c r="G12" s="642">
        <v>56243.4</v>
      </c>
      <c r="H12" s="642">
        <v>3341</v>
      </c>
    </row>
    <row r="13" spans="1:9" ht="15.75" customHeight="1">
      <c r="A13" s="205">
        <v>1997</v>
      </c>
      <c r="B13" s="623">
        <v>106513.57587164649</v>
      </c>
      <c r="C13" s="642">
        <v>3646</v>
      </c>
      <c r="D13" s="642">
        <v>41903</v>
      </c>
      <c r="E13" s="645" t="s">
        <v>32</v>
      </c>
      <c r="F13" s="645" t="s">
        <v>32</v>
      </c>
      <c r="G13" s="642">
        <v>56762.8</v>
      </c>
      <c r="H13" s="642">
        <v>4201.7758716464878</v>
      </c>
    </row>
    <row r="14" spans="1:9" ht="15.75" customHeight="1">
      <c r="A14" s="205">
        <v>1998</v>
      </c>
      <c r="B14" s="623">
        <v>110107.0111737917</v>
      </c>
      <c r="C14" s="642">
        <v>3089.8293737917193</v>
      </c>
      <c r="D14" s="642">
        <v>44372.354399999997</v>
      </c>
      <c r="E14" s="642">
        <v>270</v>
      </c>
      <c r="F14" s="642">
        <v>586.4</v>
      </c>
      <c r="G14" s="642">
        <v>60628.427399999993</v>
      </c>
      <c r="H14" s="642">
        <v>1160</v>
      </c>
    </row>
    <row r="15" spans="1:9" ht="15.75" customHeight="1">
      <c r="A15" s="205">
        <v>1999</v>
      </c>
      <c r="B15" s="623">
        <v>120086.7315351828</v>
      </c>
      <c r="C15" s="642">
        <v>2573.8098499933189</v>
      </c>
      <c r="D15" s="642">
        <v>49907.568960000004</v>
      </c>
      <c r="E15" s="642">
        <v>330</v>
      </c>
      <c r="F15" s="642">
        <v>1001.4</v>
      </c>
      <c r="G15" s="642">
        <v>65023.952725189483</v>
      </c>
      <c r="H15" s="642">
        <v>1250</v>
      </c>
    </row>
    <row r="16" spans="1:9" ht="15.75" customHeight="1">
      <c r="A16" s="205">
        <v>2000</v>
      </c>
      <c r="B16" s="623">
        <v>129444.86387730992</v>
      </c>
      <c r="C16" s="642">
        <v>2874.7473333099119</v>
      </c>
      <c r="D16" s="642">
        <v>50917.811040000001</v>
      </c>
      <c r="E16" s="642">
        <v>412</v>
      </c>
      <c r="F16" s="642">
        <v>1255.3</v>
      </c>
      <c r="G16" s="642">
        <v>72658.005504000001</v>
      </c>
      <c r="H16" s="642">
        <v>1327</v>
      </c>
    </row>
    <row r="17" spans="1:18" ht="15.75" customHeight="1">
      <c r="A17" s="205">
        <v>2001</v>
      </c>
      <c r="B17" s="623">
        <v>133220.66827140778</v>
      </c>
      <c r="C17" s="642">
        <v>2882.0965034077785</v>
      </c>
      <c r="D17" s="642">
        <v>51034.463567999999</v>
      </c>
      <c r="E17" s="642">
        <v>485</v>
      </c>
      <c r="F17" s="642">
        <v>1387</v>
      </c>
      <c r="G17" s="642">
        <v>75694.108200000002</v>
      </c>
      <c r="H17" s="642">
        <v>1738</v>
      </c>
    </row>
    <row r="18" spans="1:18" ht="15.75" customHeight="1">
      <c r="A18" s="205">
        <v>2002</v>
      </c>
      <c r="B18" s="623">
        <v>145946.97346059722</v>
      </c>
      <c r="C18" s="642">
        <v>2854.9669805972399</v>
      </c>
      <c r="D18" s="642">
        <v>57166.728480000005</v>
      </c>
      <c r="E18" s="642">
        <v>473.2704</v>
      </c>
      <c r="F18" s="642">
        <v>2942.9304000000002</v>
      </c>
      <c r="G18" s="642">
        <v>80744.077200000014</v>
      </c>
      <c r="H18" s="642">
        <v>1765</v>
      </c>
    </row>
    <row r="19" spans="1:18" ht="15.75" customHeight="1">
      <c r="A19" s="205">
        <v>2003</v>
      </c>
      <c r="B19" s="623">
        <v>138729.98598372898</v>
      </c>
      <c r="C19" s="642">
        <v>2946.6937037289836</v>
      </c>
      <c r="D19" s="642">
        <v>43074.449280000001</v>
      </c>
      <c r="E19" s="642">
        <v>606.64320000000009</v>
      </c>
      <c r="F19" s="642">
        <v>2988.0502000000001</v>
      </c>
      <c r="G19" s="642">
        <v>87256.88960000001</v>
      </c>
      <c r="H19" s="642">
        <v>1857.2599999999998</v>
      </c>
    </row>
    <row r="20" spans="1:18" ht="15.75" customHeight="1">
      <c r="A20" s="205">
        <v>2004</v>
      </c>
      <c r="B20" s="623">
        <v>145225.39265864188</v>
      </c>
      <c r="C20" s="642">
        <v>3955.813860238939</v>
      </c>
      <c r="D20" s="642">
        <v>44981.950398402958</v>
      </c>
      <c r="E20" s="642">
        <v>835.47360000000003</v>
      </c>
      <c r="F20" s="642">
        <v>3652.0475999999999</v>
      </c>
      <c r="G20" s="642">
        <v>89192.695600000006</v>
      </c>
      <c r="H20" s="642">
        <v>2607.4115999999995</v>
      </c>
    </row>
    <row r="21" spans="1:18" ht="15.75" customHeight="1">
      <c r="A21" s="205">
        <v>2005</v>
      </c>
      <c r="B21" s="623">
        <v>161614.06838860031</v>
      </c>
      <c r="C21" s="642">
        <v>3867.0902104394245</v>
      </c>
      <c r="D21" s="642">
        <v>42404.592060000003</v>
      </c>
      <c r="E21" s="642">
        <v>861.61402799999996</v>
      </c>
      <c r="F21" s="642">
        <v>5311.5710145062385</v>
      </c>
      <c r="G21" s="642">
        <v>107193.00130394782</v>
      </c>
      <c r="H21" s="642">
        <v>1976.1997717068264</v>
      </c>
    </row>
    <row r="22" spans="1:18" ht="15.75" customHeight="1">
      <c r="A22" s="205">
        <v>2006</v>
      </c>
      <c r="B22" s="623">
        <v>190028.55811960035</v>
      </c>
      <c r="C22" s="642">
        <v>3946.634864990197</v>
      </c>
      <c r="D22" s="642">
        <v>43310.656259999996</v>
      </c>
      <c r="E22" s="642">
        <v>1273.340772</v>
      </c>
      <c r="F22" s="642">
        <v>7837.5015428621382</v>
      </c>
      <c r="G22" s="642">
        <v>131463.75244851352</v>
      </c>
      <c r="H22" s="642">
        <v>2196.6722312344723</v>
      </c>
    </row>
    <row r="23" spans="1:18" ht="15.75" customHeight="1">
      <c r="A23" s="205">
        <v>2007</v>
      </c>
      <c r="B23" s="623">
        <v>206331.15480136059</v>
      </c>
      <c r="C23" s="642">
        <v>3997.245735704817</v>
      </c>
      <c r="D23" s="642">
        <v>46213.184988000001</v>
      </c>
      <c r="E23" s="642">
        <v>1885.364208</v>
      </c>
      <c r="F23" s="642">
        <v>10017.298707946935</v>
      </c>
      <c r="G23" s="642">
        <v>140318.04887405314</v>
      </c>
      <c r="H23" s="642">
        <v>3900.0122876557502</v>
      </c>
      <c r="N23" s="182"/>
      <c r="O23" s="182"/>
      <c r="P23" s="182"/>
      <c r="Q23" s="182"/>
      <c r="R23" s="182"/>
    </row>
    <row r="24" spans="1:18" ht="15.75" customHeight="1">
      <c r="A24" s="205">
        <v>2008</v>
      </c>
      <c r="B24" s="623">
        <v>206977.89295662791</v>
      </c>
      <c r="C24" s="642">
        <v>3598.4386213585399</v>
      </c>
      <c r="D24" s="642">
        <v>45278.224200000004</v>
      </c>
      <c r="E24" s="642">
        <v>1969.6066559999999</v>
      </c>
      <c r="F24" s="642">
        <v>12705.650835912711</v>
      </c>
      <c r="G24" s="642">
        <v>138931.38674915055</v>
      </c>
      <c r="H24" s="642">
        <v>4494.5858942061268</v>
      </c>
    </row>
    <row r="25" spans="1:18" ht="15.75" customHeight="1">
      <c r="A25" s="205">
        <v>2009</v>
      </c>
      <c r="B25" s="1003">
        <v>214681.97539905939</v>
      </c>
      <c r="C25" s="996">
        <v>3477.8802707022287</v>
      </c>
      <c r="D25" s="996">
        <v>43152.532704000005</v>
      </c>
      <c r="E25" s="996">
        <v>2005.6195440000001</v>
      </c>
      <c r="F25" s="996">
        <v>15560.670517143495</v>
      </c>
      <c r="G25" s="996">
        <v>145591.19790174536</v>
      </c>
      <c r="H25" s="996">
        <v>4894.0744614683044</v>
      </c>
    </row>
    <row r="26" spans="1:18" ht="15.75" customHeight="1">
      <c r="A26" s="405" t="s">
        <v>582</v>
      </c>
      <c r="B26" s="672"/>
      <c r="C26" s="667"/>
      <c r="D26" s="667"/>
      <c r="E26" s="667"/>
      <c r="F26" s="667"/>
      <c r="G26" s="667"/>
      <c r="H26" s="667"/>
    </row>
    <row r="27" spans="1:18" ht="15.75" customHeight="1">
      <c r="A27" s="686"/>
      <c r="B27" s="667"/>
      <c r="C27" s="667"/>
      <c r="D27" s="667"/>
      <c r="E27" s="667"/>
      <c r="F27" s="667"/>
      <c r="G27" s="667"/>
      <c r="H27" s="667"/>
    </row>
    <row r="28" spans="1:18" ht="15.75" customHeight="1">
      <c r="A28" s="286"/>
      <c r="B28" s="204"/>
      <c r="C28" s="1305" t="s">
        <v>10</v>
      </c>
      <c r="D28" s="1306"/>
      <c r="E28" s="1306"/>
      <c r="F28" s="1306"/>
      <c r="G28" s="1306"/>
      <c r="H28" s="1306"/>
    </row>
    <row r="29" spans="1:18" ht="31.5" customHeight="1">
      <c r="A29" s="286"/>
      <c r="B29" s="203"/>
      <c r="C29" s="684" t="s">
        <v>201</v>
      </c>
      <c r="D29" s="684" t="s">
        <v>22</v>
      </c>
      <c r="E29" s="684" t="s">
        <v>85</v>
      </c>
      <c r="F29" s="684" t="s">
        <v>202</v>
      </c>
      <c r="G29" s="684" t="s">
        <v>27</v>
      </c>
      <c r="H29" s="682" t="s">
        <v>19</v>
      </c>
    </row>
    <row r="30" spans="1:18" ht="15.75" customHeight="1">
      <c r="A30" s="287"/>
      <c r="B30" s="260" t="s">
        <v>16</v>
      </c>
      <c r="C30" s="213"/>
      <c r="D30" s="213"/>
      <c r="E30" s="213"/>
      <c r="F30" s="213"/>
      <c r="G30" s="213"/>
      <c r="H30" s="213"/>
    </row>
    <row r="31" spans="1:18" ht="15.75" customHeight="1">
      <c r="A31" s="205">
        <v>2010</v>
      </c>
      <c r="B31" s="623">
        <v>269358.82179103669</v>
      </c>
      <c r="C31" s="642">
        <v>3306.4140688001835</v>
      </c>
      <c r="D31" s="642">
        <v>45110.372291999993</v>
      </c>
      <c r="E31" s="642">
        <v>2162.2439159999999</v>
      </c>
      <c r="F31" s="642">
        <v>22917.309368220529</v>
      </c>
      <c r="G31" s="642">
        <v>190231.54432872278</v>
      </c>
      <c r="H31" s="642">
        <v>5630.9378172932456</v>
      </c>
    </row>
    <row r="32" spans="1:18" ht="15.75" customHeight="1">
      <c r="A32" s="205">
        <v>2011</v>
      </c>
      <c r="B32" s="623">
        <v>288424.76278051641</v>
      </c>
      <c r="C32" s="642">
        <v>3355.9184799999998</v>
      </c>
      <c r="D32" s="642">
        <v>38687.723243999993</v>
      </c>
      <c r="E32" s="642">
        <v>2842.1766000000002</v>
      </c>
      <c r="F32" s="642">
        <v>32365.949975999996</v>
      </c>
      <c r="G32" s="642">
        <v>204771.93139584587</v>
      </c>
      <c r="H32" s="642">
        <v>6401.0630846706081</v>
      </c>
    </row>
    <row r="33" spans="1:8" ht="15.75" customHeight="1">
      <c r="A33" s="582">
        <v>2012</v>
      </c>
      <c r="B33" s="623">
        <v>307829.22969835042</v>
      </c>
      <c r="C33" s="642">
        <v>3414.4401671232877</v>
      </c>
      <c r="D33" s="642">
        <v>47203.614953195298</v>
      </c>
      <c r="E33" s="642">
        <v>4043.8659960000005</v>
      </c>
      <c r="F33" s="642">
        <v>38843.377271999998</v>
      </c>
      <c r="G33" s="642">
        <v>206101.44998510138</v>
      </c>
      <c r="H33" s="642">
        <v>8222.4813249304716</v>
      </c>
    </row>
    <row r="34" spans="1:8" ht="15.75" customHeight="1">
      <c r="A34" s="582">
        <v>2013</v>
      </c>
      <c r="B34" s="623">
        <v>319169.62007081677</v>
      </c>
      <c r="C34" s="642">
        <v>3565.7664669863011</v>
      </c>
      <c r="D34" s="642">
        <v>47315.714228402401</v>
      </c>
      <c r="E34" s="642">
        <v>4851.2779199999995</v>
      </c>
      <c r="F34" s="642">
        <v>40581.16423200001</v>
      </c>
      <c r="G34" s="642">
        <v>213156.83855526074</v>
      </c>
      <c r="H34" s="642">
        <v>9698.8586681673514</v>
      </c>
    </row>
    <row r="35" spans="1:8" ht="15.75" customHeight="1">
      <c r="A35" s="582">
        <v>2014</v>
      </c>
      <c r="B35" s="623">
        <v>314707.12542591</v>
      </c>
      <c r="C35" s="642">
        <v>3638.1912616438358</v>
      </c>
      <c r="D35" s="642">
        <v>40534.572972394802</v>
      </c>
      <c r="E35" s="642">
        <v>6491.1797640000004</v>
      </c>
      <c r="F35" s="642">
        <v>45978.750683999999</v>
      </c>
      <c r="G35" s="642">
        <v>205260.83010193022</v>
      </c>
      <c r="H35" s="642">
        <v>12803.600641941113</v>
      </c>
    </row>
    <row r="36" spans="1:8" ht="15.75" customHeight="1">
      <c r="A36" s="582">
        <v>2015</v>
      </c>
      <c r="B36" s="705">
        <v>330370.79217372165</v>
      </c>
      <c r="C36" s="699">
        <v>3630.1094106849314</v>
      </c>
      <c r="D36" s="699">
        <v>40343.215449121206</v>
      </c>
      <c r="E36" s="699">
        <v>10022.633604000001</v>
      </c>
      <c r="F36" s="699">
        <v>48836.933207999995</v>
      </c>
      <c r="G36" s="699">
        <v>213724.64011780583</v>
      </c>
      <c r="H36" s="699">
        <v>13813.260384109695</v>
      </c>
    </row>
    <row r="37" spans="1:8" ht="15.75" customHeight="1">
      <c r="A37" s="713">
        <v>2016</v>
      </c>
      <c r="B37" s="773">
        <v>346265.68419683818</v>
      </c>
      <c r="C37" s="771">
        <v>3638.5491912328766</v>
      </c>
      <c r="D37" s="771">
        <v>43703.094187526396</v>
      </c>
      <c r="E37" s="771">
        <v>11645.478539999998</v>
      </c>
      <c r="F37" s="771">
        <v>48328.989980000006</v>
      </c>
      <c r="G37" s="771">
        <v>224618.53595331698</v>
      </c>
      <c r="H37" s="771">
        <v>14331.036344761818</v>
      </c>
    </row>
    <row r="38" spans="1:8" ht="15.75" customHeight="1">
      <c r="A38" s="770">
        <v>2017</v>
      </c>
      <c r="B38" s="959">
        <v>359518.4198737418</v>
      </c>
      <c r="C38" s="957">
        <v>3748.1579769863015</v>
      </c>
      <c r="D38" s="957">
        <v>43775.343275619598</v>
      </c>
      <c r="E38" s="957">
        <v>16647.942275229354</v>
      </c>
      <c r="F38" s="957">
        <v>50243.758372800003</v>
      </c>
      <c r="G38" s="957">
        <v>228395.14217443811</v>
      </c>
      <c r="H38" s="957">
        <v>16708.075798668455</v>
      </c>
    </row>
    <row r="39" spans="1:8" ht="15.75" customHeight="1">
      <c r="A39" s="770">
        <v>2018</v>
      </c>
      <c r="B39" s="1062">
        <v>360560.92743436812</v>
      </c>
      <c r="C39" s="1059">
        <v>3902.5120462744289</v>
      </c>
      <c r="D39" s="1059">
        <v>38304.537088662</v>
      </c>
      <c r="E39" s="1059">
        <v>16564.442443466694</v>
      </c>
      <c r="F39" s="1059">
        <v>53153.924800000001</v>
      </c>
      <c r="G39" s="1059">
        <v>233150.42310909447</v>
      </c>
      <c r="H39" s="1059">
        <v>15485.087946870513</v>
      </c>
    </row>
  </sheetData>
  <mergeCells count="2">
    <mergeCell ref="C3:H3"/>
    <mergeCell ref="C28:H28"/>
  </mergeCells>
  <conditionalFormatting sqref="A40:GR1005 A32:J33 K32:GR36 B34:J36 B37:GR37 B38:F38 H38:GR38 B39:GR39 A1:GR31">
    <cfRule type="cellIs" dxfId="3" priority="3" stopIfTrue="1" operator="equal">
      <formula>0</formula>
    </cfRule>
  </conditionalFormatting>
  <conditionalFormatting sqref="A34:A38">
    <cfRule type="cellIs" dxfId="2" priority="2" stopIfTrue="1" operator="equal">
      <formula>0</formula>
    </cfRule>
  </conditionalFormatting>
  <conditionalFormatting sqref="A39">
    <cfRule type="cellIs" dxfId="1" priority="1" stopIfTrue="1" operator="equal">
      <formula>0</formula>
    </cfRule>
  </conditionalFormatting>
  <pageMargins left="0.78740157480314965" right="0.78740157480314965" top="0.78740157480314965" bottom="0.78740157480314965" header="0.51181102362204722" footer="0.51181102362204722"/>
  <pageSetup paperSize="9" fitToWidth="0" fitToHeight="0" orientation="landscape" r:id="rId1"/>
  <headerFooter alignWithMargins="0">
    <oddFooter>&amp;L&amp;"Arial,Standard"&amp;10Stand: 04.02.2021&amp;C&amp;"Arial,Standard"&amp;10Bayerisches Landesamt für Statistik - Energiebilanz 2018&amp;R&amp;"Arial,Standard"&amp;10&amp;P von &amp;N</oddFooter>
  </headerFooter>
  <rowBreaks count="1" manualBreakCount="1">
    <brk id="25" max="8"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EDF082"/>
  </sheetPr>
  <dimension ref="A1:D36"/>
  <sheetViews>
    <sheetView view="pageBreakPreview" zoomScaleNormal="70" zoomScaleSheetLayoutView="100" workbookViewId="0"/>
  </sheetViews>
  <sheetFormatPr baseColWidth="10" defaultColWidth="11.42578125" defaultRowHeight="15.75" customHeight="1"/>
  <cols>
    <col min="1" max="1" width="50" style="141" customWidth="1"/>
    <col min="2" max="4" width="25.7109375" style="141" customWidth="1"/>
    <col min="5" max="5" width="1.42578125" style="141" customWidth="1"/>
    <col min="6" max="16384" width="11.42578125" style="141"/>
  </cols>
  <sheetData>
    <row r="1" spans="1:4" ht="15.75" customHeight="1">
      <c r="A1" s="405" t="s">
        <v>583</v>
      </c>
      <c r="B1" s="409"/>
      <c r="C1" s="406"/>
      <c r="D1" s="406"/>
    </row>
    <row r="2" spans="1:4" ht="15.75" customHeight="1">
      <c r="A2" s="29"/>
      <c r="B2" s="29"/>
      <c r="C2" s="29"/>
      <c r="D2" s="29"/>
    </row>
    <row r="3" spans="1:4" ht="31.5" customHeight="1">
      <c r="A3" s="465"/>
      <c r="B3" s="212" t="s">
        <v>8</v>
      </c>
      <c r="C3" s="211" t="s">
        <v>198</v>
      </c>
      <c r="D3" s="210" t="s">
        <v>199</v>
      </c>
    </row>
    <row r="4" spans="1:4" ht="15.75" customHeight="1">
      <c r="A4" s="466"/>
      <c r="B4" s="215" t="s">
        <v>16</v>
      </c>
      <c r="C4" s="216" t="s">
        <v>5</v>
      </c>
      <c r="D4" s="14"/>
    </row>
    <row r="5" spans="1:4" ht="15.75" customHeight="1">
      <c r="A5" s="35" t="s">
        <v>187</v>
      </c>
      <c r="B5" s="1028">
        <v>138605.04999999999</v>
      </c>
      <c r="C5" s="1024">
        <v>59.448766230694197</v>
      </c>
      <c r="D5" s="1024">
        <v>38.441505846534042</v>
      </c>
    </row>
    <row r="6" spans="1:4" ht="15.75" customHeight="1">
      <c r="A6" s="35" t="s">
        <v>194</v>
      </c>
      <c r="B6" s="1029">
        <v>86640.05</v>
      </c>
      <c r="C6" s="1024">
        <v>37.160580214542385</v>
      </c>
      <c r="D6" s="1024">
        <v>24.029239833750662</v>
      </c>
    </row>
    <row r="7" spans="1:4" ht="15.75" customHeight="1">
      <c r="A7" s="35" t="s">
        <v>195</v>
      </c>
      <c r="B7" s="1029">
        <v>651</v>
      </c>
      <c r="C7" s="1024">
        <v>0.27921887994832745</v>
      </c>
      <c r="D7" s="1024">
        <v>0.1805520095125947</v>
      </c>
    </row>
    <row r="8" spans="1:4" ht="15.75" customHeight="1">
      <c r="A8" s="35" t="s">
        <v>196</v>
      </c>
      <c r="B8" s="1029">
        <v>11776</v>
      </c>
      <c r="C8" s="1024">
        <v>5.0508164827519266</v>
      </c>
      <c r="D8" s="1024">
        <v>3.2660222181571665</v>
      </c>
    </row>
    <row r="9" spans="1:4" ht="15.75" customHeight="1">
      <c r="A9" s="35" t="s">
        <v>197</v>
      </c>
      <c r="B9" s="1029">
        <v>39537.999999999993</v>
      </c>
      <c r="C9" s="1024">
        <v>16.958150653451565</v>
      </c>
      <c r="D9" s="1024">
        <v>10.965691785113622</v>
      </c>
    </row>
    <row r="10" spans="1:4" ht="15.75" customHeight="1">
      <c r="A10" s="35" t="s">
        <v>25</v>
      </c>
      <c r="B10" s="1029">
        <v>12100.9815</v>
      </c>
      <c r="C10" s="1024">
        <v>5.1902035341097257</v>
      </c>
      <c r="D10" s="1024">
        <v>3.3561544192008177</v>
      </c>
    </row>
    <row r="11" spans="1:4" ht="15.75" customHeight="1">
      <c r="A11" s="35" t="s">
        <v>26</v>
      </c>
      <c r="B11" s="1029">
        <v>20824.363135959866</v>
      </c>
      <c r="C11" s="1024">
        <v>8.9317286489400214</v>
      </c>
      <c r="D11" s="1024">
        <v>5.7755462534831832</v>
      </c>
    </row>
    <row r="12" spans="1:4" ht="15.75" customHeight="1">
      <c r="A12" s="35" t="s">
        <v>185</v>
      </c>
      <c r="B12" s="1029">
        <v>1304.6402289592761</v>
      </c>
      <c r="C12" s="1024">
        <v>0.55957017429422207</v>
      </c>
      <c r="D12" s="1024">
        <v>0.36183627500701837</v>
      </c>
    </row>
    <row r="13" spans="1:4" ht="15.75" customHeight="1">
      <c r="A13" s="35" t="s">
        <v>188</v>
      </c>
      <c r="B13" s="1029">
        <v>58612.105749629911</v>
      </c>
      <c r="C13" s="1024">
        <v>25.139180520467875</v>
      </c>
      <c r="D13" s="1024">
        <v>16.255811789340072</v>
      </c>
    </row>
    <row r="14" spans="1:4" ht="15.75" customHeight="1">
      <c r="A14" s="35" t="s">
        <v>186</v>
      </c>
      <c r="B14" s="1029">
        <v>1703.2824945454545</v>
      </c>
      <c r="C14" s="1024">
        <v>0.73055089149397079</v>
      </c>
      <c r="D14" s="1024">
        <v>0.47239796798434242</v>
      </c>
    </row>
    <row r="15" spans="1:4" ht="15.75" customHeight="1">
      <c r="A15" s="65" t="s">
        <v>0</v>
      </c>
      <c r="B15" s="1019">
        <v>233150.42310909447</v>
      </c>
      <c r="C15" s="1030">
        <v>100</v>
      </c>
      <c r="D15" s="1030">
        <v>64.663252551549462</v>
      </c>
    </row>
    <row r="16" spans="1:4" ht="15.75" customHeight="1">
      <c r="A16" s="36"/>
      <c r="B16" s="194"/>
      <c r="C16" s="195"/>
      <c r="D16" s="195"/>
    </row>
    <row r="17" spans="1:4" ht="15.75" customHeight="1">
      <c r="A17" s="70"/>
      <c r="B17" s="197"/>
      <c r="C17" s="198"/>
      <c r="D17" s="199"/>
    </row>
    <row r="18" spans="1:4" ht="15.75" customHeight="1">
      <c r="A18" s="70"/>
    </row>
    <row r="19" spans="1:4" ht="15.75" customHeight="1">
      <c r="A19" s="30"/>
      <c r="B19" s="29"/>
      <c r="C19" s="30"/>
      <c r="D19" s="30"/>
    </row>
    <row r="20" spans="1:4" ht="15.75" customHeight="1">
      <c r="A20" s="188"/>
      <c r="B20" s="188"/>
      <c r="C20" s="30"/>
      <c r="D20" s="30"/>
    </row>
    <row r="33" spans="1:4" ht="15.75" customHeight="1">
      <c r="D33" s="193"/>
    </row>
    <row r="35" spans="1:4" ht="15.75" customHeight="1">
      <c r="D35" s="193"/>
    </row>
    <row r="36" spans="1:4" ht="15.75" customHeight="1">
      <c r="A36" s="37"/>
    </row>
  </sheetData>
  <conditionalFormatting sqref="A1:GR999">
    <cfRule type="cellIs" dxfId="0"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tabColor theme="0"/>
  </sheetPr>
  <dimension ref="A1:AO67"/>
  <sheetViews>
    <sheetView view="pageBreakPreview" zoomScaleNormal="100" zoomScaleSheetLayoutView="100" workbookViewId="0">
      <pane xSplit="5" ySplit="3" topLeftCell="F4" activePane="bottomRight" state="frozen"/>
      <selection activeCell="C40" sqref="C40"/>
      <selection pane="topRight" activeCell="C40" sqref="C40"/>
      <selection pane="bottomLeft" activeCell="C40" sqref="C40"/>
      <selection pane="bottomRight"/>
    </sheetView>
  </sheetViews>
  <sheetFormatPr baseColWidth="10" defaultColWidth="11.42578125" defaultRowHeight="11.25" customHeight="1"/>
  <cols>
    <col min="1" max="1" width="3.5703125" style="227" customWidth="1"/>
    <col min="2" max="2" width="9" style="227" customWidth="1"/>
    <col min="3" max="3" width="13.85546875" style="227" customWidth="1"/>
    <col min="4" max="4" width="21.42578125" style="227" customWidth="1"/>
    <col min="5" max="5" width="2.85546875" style="227" customWidth="1"/>
    <col min="6" max="33" width="7" style="227" customWidth="1"/>
    <col min="34" max="34" width="8.5703125" style="227" customWidth="1"/>
    <col min="35" max="35" width="2.85546875" style="227" customWidth="1"/>
    <col min="36" max="37" width="1.5703125" style="229" customWidth="1"/>
    <col min="38" max="38" width="1.5703125" style="228" customWidth="1"/>
    <col min="39" max="16384" width="11.42578125" style="227"/>
  </cols>
  <sheetData>
    <row r="1" spans="1:38" ht="15" customHeight="1">
      <c r="A1" s="124"/>
      <c r="B1" s="123"/>
      <c r="C1" s="123"/>
      <c r="D1" s="123"/>
      <c r="E1" s="187"/>
      <c r="F1" s="1206" t="s">
        <v>4</v>
      </c>
      <c r="G1" s="1207"/>
      <c r="H1" s="1208"/>
      <c r="I1" s="1206" t="s">
        <v>3</v>
      </c>
      <c r="J1" s="1207"/>
      <c r="K1" s="1208"/>
      <c r="L1" s="1194" t="s">
        <v>386</v>
      </c>
      <c r="M1" s="1195"/>
      <c r="N1" s="1195"/>
      <c r="O1" s="1195"/>
      <c r="P1" s="1195"/>
      <c r="Q1" s="1195"/>
      <c r="R1" s="1195"/>
      <c r="S1" s="1195"/>
      <c r="T1" s="1195"/>
      <c r="U1" s="1195"/>
      <c r="V1" s="1209"/>
      <c r="W1" s="1194" t="s">
        <v>2</v>
      </c>
      <c r="X1" s="1209"/>
      <c r="Y1" s="1206" t="s">
        <v>1</v>
      </c>
      <c r="Z1" s="1207"/>
      <c r="AA1" s="1207"/>
      <c r="AB1" s="1207"/>
      <c r="AC1" s="1208"/>
      <c r="AD1" s="1194" t="s">
        <v>176</v>
      </c>
      <c r="AE1" s="1195"/>
      <c r="AF1" s="1195"/>
      <c r="AG1" s="1221"/>
      <c r="AH1" s="121"/>
      <c r="AI1" s="120"/>
    </row>
    <row r="2" spans="1:38" ht="62.25" customHeight="1">
      <c r="A2" s="1199" t="s">
        <v>571</v>
      </c>
      <c r="B2" s="1199"/>
      <c r="C2" s="1199"/>
      <c r="D2" s="1199"/>
      <c r="E2" s="116" t="s">
        <v>435</v>
      </c>
      <c r="F2" s="115" t="s">
        <v>407</v>
      </c>
      <c r="G2" s="117" t="s">
        <v>408</v>
      </c>
      <c r="H2" s="116" t="s">
        <v>409</v>
      </c>
      <c r="I2" s="115" t="s">
        <v>407</v>
      </c>
      <c r="J2" s="117" t="s">
        <v>411</v>
      </c>
      <c r="K2" s="116" t="s">
        <v>410</v>
      </c>
      <c r="L2" s="117" t="s">
        <v>412</v>
      </c>
      <c r="M2" s="119" t="s">
        <v>413</v>
      </c>
      <c r="N2" s="119" t="s">
        <v>414</v>
      </c>
      <c r="O2" s="119" t="s">
        <v>415</v>
      </c>
      <c r="P2" s="119" t="s">
        <v>416</v>
      </c>
      <c r="Q2" s="117" t="s">
        <v>417</v>
      </c>
      <c r="R2" s="117" t="s">
        <v>418</v>
      </c>
      <c r="S2" s="117" t="s">
        <v>419</v>
      </c>
      <c r="T2" s="117" t="s">
        <v>420</v>
      </c>
      <c r="U2" s="117" t="s">
        <v>421</v>
      </c>
      <c r="V2" s="116" t="s">
        <v>422</v>
      </c>
      <c r="W2" s="117" t="s">
        <v>423</v>
      </c>
      <c r="X2" s="116" t="s">
        <v>424</v>
      </c>
      <c r="Y2" s="117" t="s">
        <v>425</v>
      </c>
      <c r="Z2" s="118" t="s">
        <v>426</v>
      </c>
      <c r="AA2" s="117" t="s">
        <v>427</v>
      </c>
      <c r="AB2" s="117" t="s">
        <v>428</v>
      </c>
      <c r="AC2" s="116" t="s">
        <v>429</v>
      </c>
      <c r="AD2" s="117" t="s">
        <v>430</v>
      </c>
      <c r="AE2" s="117" t="s">
        <v>431</v>
      </c>
      <c r="AF2" s="117" t="s">
        <v>432</v>
      </c>
      <c r="AG2" s="116" t="s">
        <v>429</v>
      </c>
      <c r="AH2" s="115" t="s">
        <v>433</v>
      </c>
      <c r="AI2" s="114" t="s">
        <v>435</v>
      </c>
    </row>
    <row r="3" spans="1:38" ht="11.1" customHeight="1">
      <c r="A3" s="1211" t="s">
        <v>177</v>
      </c>
      <c r="B3" s="1212"/>
      <c r="C3" s="1211"/>
      <c r="D3" s="1211"/>
      <c r="E3" s="113"/>
      <c r="F3" s="1222" t="s">
        <v>453</v>
      </c>
      <c r="G3" s="1222"/>
      <c r="H3" s="1222"/>
      <c r="I3" s="1222" t="s">
        <v>453</v>
      </c>
      <c r="J3" s="1222"/>
      <c r="K3" s="1222"/>
      <c r="L3" s="1225" t="s">
        <v>453</v>
      </c>
      <c r="M3" s="1223"/>
      <c r="N3" s="1223"/>
      <c r="O3" s="1223"/>
      <c r="P3" s="1223"/>
      <c r="Q3" s="1223"/>
      <c r="R3" s="1223"/>
      <c r="S3" s="1223"/>
      <c r="T3" s="1223"/>
      <c r="U3" s="1223"/>
      <c r="V3" s="1226"/>
      <c r="W3" s="516" t="s">
        <v>434</v>
      </c>
      <c r="X3" s="517" t="s">
        <v>79</v>
      </c>
      <c r="Y3" s="518" t="s">
        <v>16</v>
      </c>
      <c r="Z3" s="518"/>
      <c r="AA3" s="518"/>
      <c r="AB3" s="518"/>
      <c r="AC3" s="519"/>
      <c r="AD3" s="516" t="s">
        <v>16</v>
      </c>
      <c r="AE3" s="520" t="s">
        <v>79</v>
      </c>
      <c r="AF3" s="1223" t="s">
        <v>16</v>
      </c>
      <c r="AG3" s="1224"/>
      <c r="AH3" s="520" t="s">
        <v>16</v>
      </c>
      <c r="AI3" s="233"/>
    </row>
    <row r="4" spans="1:38" ht="11.25" customHeight="1">
      <c r="A4" s="1216" t="s">
        <v>173</v>
      </c>
      <c r="B4" s="1213"/>
      <c r="C4" s="1192" t="s">
        <v>172</v>
      </c>
      <c r="D4" s="1192"/>
      <c r="E4" s="100">
        <v>1</v>
      </c>
      <c r="F4" s="1072"/>
      <c r="G4" s="1073"/>
      <c r="H4" s="1074"/>
      <c r="I4" s="1075"/>
      <c r="J4" s="1076"/>
      <c r="K4" s="1074"/>
      <c r="L4" s="1069">
        <v>46.454000000000001</v>
      </c>
      <c r="M4" s="1076"/>
      <c r="N4" s="1076"/>
      <c r="O4" s="1076"/>
      <c r="P4" s="1076"/>
      <c r="Q4" s="1076"/>
      <c r="R4" s="1076"/>
      <c r="S4" s="1076"/>
      <c r="T4" s="1076"/>
      <c r="U4" s="1076"/>
      <c r="V4" s="1077"/>
      <c r="W4" s="1076"/>
      <c r="X4" s="1078">
        <v>94.658402493281017</v>
      </c>
      <c r="Y4" s="1069">
        <v>38304.537088662</v>
      </c>
      <c r="Z4" s="1069">
        <v>62514.617795904342</v>
      </c>
      <c r="AA4" s="1069">
        <v>138311.21834999998</v>
      </c>
      <c r="AB4" s="1069">
        <v>14041.322004545455</v>
      </c>
      <c r="AC4" s="1078">
        <v>92073.916979296482</v>
      </c>
      <c r="AD4" s="1076"/>
      <c r="AE4" s="1076"/>
      <c r="AF4" s="1076"/>
      <c r="AG4" s="1069">
        <v>39068.578579999994</v>
      </c>
      <c r="AH4" s="856">
        <v>386629.48831738404</v>
      </c>
      <c r="AI4" s="101">
        <v>1</v>
      </c>
      <c r="AL4" s="230"/>
    </row>
    <row r="5" spans="1:38" ht="11.25" customHeight="1">
      <c r="A5" s="1217"/>
      <c r="B5" s="1214"/>
      <c r="C5" s="1192" t="s">
        <v>92</v>
      </c>
      <c r="D5" s="1192"/>
      <c r="E5" s="102">
        <v>2</v>
      </c>
      <c r="F5" s="1087" t="s">
        <v>30</v>
      </c>
      <c r="G5" s="1069">
        <v>0</v>
      </c>
      <c r="H5" s="1080" t="s">
        <v>30</v>
      </c>
      <c r="I5" s="1070" t="s">
        <v>30</v>
      </c>
      <c r="J5" s="1070" t="s">
        <v>30</v>
      </c>
      <c r="K5" s="1079">
        <v>0</v>
      </c>
      <c r="L5" s="1069">
        <v>16904.256071056163</v>
      </c>
      <c r="M5" s="1069">
        <v>0</v>
      </c>
      <c r="N5" s="1069">
        <v>0</v>
      </c>
      <c r="O5" s="1070" t="s">
        <v>30</v>
      </c>
      <c r="P5" s="1069">
        <v>401.43925371220001</v>
      </c>
      <c r="Q5" s="1070" t="s">
        <v>30</v>
      </c>
      <c r="R5" s="1070">
        <v>0</v>
      </c>
      <c r="S5" s="1069">
        <v>0</v>
      </c>
      <c r="T5" s="1070">
        <v>0</v>
      </c>
      <c r="U5" s="1069">
        <v>0</v>
      </c>
      <c r="V5" s="1074"/>
      <c r="W5" s="1076"/>
      <c r="X5" s="1080">
        <v>111121.42701018427</v>
      </c>
      <c r="Y5" s="1076"/>
      <c r="Z5" s="1076"/>
      <c r="AA5" s="1076"/>
      <c r="AB5" s="1076"/>
      <c r="AC5" s="1079">
        <v>15261.433297225667</v>
      </c>
      <c r="AD5" s="1069">
        <v>245338.41065454544</v>
      </c>
      <c r="AE5" s="1069">
        <v>12779.444769447677</v>
      </c>
      <c r="AF5" s="1069">
        <v>0</v>
      </c>
      <c r="AG5" s="1076"/>
      <c r="AH5" s="857">
        <v>1535567.4778065486</v>
      </c>
      <c r="AI5" s="101">
        <v>2</v>
      </c>
      <c r="AL5" s="230"/>
    </row>
    <row r="6" spans="1:38" ht="11.25" customHeight="1">
      <c r="A6" s="1217"/>
      <c r="B6" s="1214"/>
      <c r="C6" s="1192" t="s">
        <v>91</v>
      </c>
      <c r="D6" s="1192"/>
      <c r="E6" s="102">
        <v>3</v>
      </c>
      <c r="F6" s="1087" t="s">
        <v>30</v>
      </c>
      <c r="G6" s="1070">
        <v>0</v>
      </c>
      <c r="H6" s="1080" t="s">
        <v>30</v>
      </c>
      <c r="I6" s="1070" t="s">
        <v>30</v>
      </c>
      <c r="J6" s="1070" t="s">
        <v>30</v>
      </c>
      <c r="K6" s="1079">
        <v>0</v>
      </c>
      <c r="L6" s="1075"/>
      <c r="M6" s="1076"/>
      <c r="N6" s="1076"/>
      <c r="O6" s="1069">
        <v>0</v>
      </c>
      <c r="P6" s="1076"/>
      <c r="Q6" s="1069">
        <v>0</v>
      </c>
      <c r="R6" s="1069">
        <v>32.901699999999998</v>
      </c>
      <c r="S6" s="1070">
        <v>1.4293199999999999</v>
      </c>
      <c r="T6" s="1070">
        <v>0.19497999999999999</v>
      </c>
      <c r="U6" s="1069">
        <v>0</v>
      </c>
      <c r="V6" s="1074"/>
      <c r="W6" s="1076"/>
      <c r="X6" s="1080">
        <v>722.5389816419671</v>
      </c>
      <c r="Y6" s="1076">
        <v>0</v>
      </c>
      <c r="Z6" s="1076">
        <v>0</v>
      </c>
      <c r="AA6" s="1070">
        <v>293.83165000000002</v>
      </c>
      <c r="AB6" s="1070">
        <v>0</v>
      </c>
      <c r="AC6" s="1079">
        <v>1.5567</v>
      </c>
      <c r="AD6" s="1076"/>
      <c r="AE6" s="1076"/>
      <c r="AF6" s="1076"/>
      <c r="AG6" s="1070">
        <v>232.23500000000001</v>
      </c>
      <c r="AH6" s="854">
        <v>5489.330753911081</v>
      </c>
      <c r="AI6" s="101">
        <v>3</v>
      </c>
      <c r="AL6" s="230"/>
    </row>
    <row r="7" spans="1:38" ht="11.25" customHeight="1">
      <c r="A7" s="1217"/>
      <c r="B7" s="1214"/>
      <c r="C7" s="1191" t="s">
        <v>171</v>
      </c>
      <c r="D7" s="1191"/>
      <c r="E7" s="96">
        <v>4</v>
      </c>
      <c r="F7" s="1081">
        <v>1283.6179999999999</v>
      </c>
      <c r="G7" s="1082">
        <v>0</v>
      </c>
      <c r="H7" s="1083">
        <v>91.700999999999993</v>
      </c>
      <c r="I7" s="1084">
        <v>2.1619999999999999</v>
      </c>
      <c r="J7" s="1071">
        <v>515.51157699999999</v>
      </c>
      <c r="K7" s="1083">
        <v>0</v>
      </c>
      <c r="L7" s="1071">
        <v>16950.710071056164</v>
      </c>
      <c r="M7" s="1071">
        <v>0</v>
      </c>
      <c r="N7" s="1071">
        <v>0</v>
      </c>
      <c r="O7" s="1082" t="s">
        <v>30</v>
      </c>
      <c r="P7" s="1071">
        <v>401.43925371225032</v>
      </c>
      <c r="Q7" s="1082" t="s">
        <v>30</v>
      </c>
      <c r="R7" s="1071">
        <v>32.901700000000005</v>
      </c>
      <c r="S7" s="1071">
        <v>1.4293199999999899</v>
      </c>
      <c r="T7" s="1071">
        <v>0.19498000000000104</v>
      </c>
      <c r="U7" s="1071">
        <v>0</v>
      </c>
      <c r="V7" s="1085"/>
      <c r="W7" s="1086"/>
      <c r="X7" s="1083">
        <v>111938.62439431951</v>
      </c>
      <c r="Y7" s="1071">
        <v>38304.537088662</v>
      </c>
      <c r="Z7" s="1071">
        <v>62514.617795904342</v>
      </c>
      <c r="AA7" s="1071">
        <v>138605.04999999999</v>
      </c>
      <c r="AB7" s="1071">
        <v>14041.322004545455</v>
      </c>
      <c r="AC7" s="1083">
        <v>107336.90697652215</v>
      </c>
      <c r="AD7" s="1071">
        <v>245338.41065454544</v>
      </c>
      <c r="AE7" s="1071">
        <v>12779.444769447677</v>
      </c>
      <c r="AF7" s="1071">
        <v>0</v>
      </c>
      <c r="AG7" s="1071">
        <v>39300.813579999995</v>
      </c>
      <c r="AH7" s="856">
        <v>1927686.296877844</v>
      </c>
      <c r="AI7" s="95">
        <v>4</v>
      </c>
      <c r="AJ7" s="227"/>
      <c r="AK7" s="227"/>
      <c r="AL7" s="232"/>
    </row>
    <row r="8" spans="1:38" ht="11.25" customHeight="1">
      <c r="A8" s="1217"/>
      <c r="B8" s="1214"/>
      <c r="C8" s="1192" t="s">
        <v>90</v>
      </c>
      <c r="D8" s="1192"/>
      <c r="E8" s="100">
        <v>5</v>
      </c>
      <c r="F8" s="1087">
        <v>0</v>
      </c>
      <c r="G8" s="1070">
        <v>0</v>
      </c>
      <c r="H8" s="1079">
        <v>0</v>
      </c>
      <c r="I8" s="1069">
        <v>0</v>
      </c>
      <c r="J8" s="1069">
        <v>0</v>
      </c>
      <c r="K8" s="1079">
        <v>0</v>
      </c>
      <c r="L8" s="1069">
        <v>0</v>
      </c>
      <c r="M8" s="1069">
        <v>1038.3240518950463</v>
      </c>
      <c r="N8" s="1069">
        <v>7.5905019043193533</v>
      </c>
      <c r="O8" s="1069">
        <v>0</v>
      </c>
      <c r="P8" s="1069">
        <v>0</v>
      </c>
      <c r="Q8" s="1069">
        <v>0</v>
      </c>
      <c r="R8" s="1069">
        <v>331.26809811128624</v>
      </c>
      <c r="S8" s="1070">
        <v>174.21232000000001</v>
      </c>
      <c r="T8" s="1070">
        <v>43.413013100492222</v>
      </c>
      <c r="U8" s="1070">
        <v>662.36071649161477</v>
      </c>
      <c r="V8" s="1074"/>
      <c r="W8" s="1076"/>
      <c r="X8" s="1080">
        <v>0</v>
      </c>
      <c r="Y8" s="1076"/>
      <c r="Z8" s="1076"/>
      <c r="AA8" s="1076"/>
      <c r="AB8" s="1076"/>
      <c r="AC8" s="1079">
        <v>0</v>
      </c>
      <c r="AD8" s="1076"/>
      <c r="AE8" s="1070">
        <v>0</v>
      </c>
      <c r="AF8" s="1070">
        <v>0</v>
      </c>
      <c r="AG8" s="1076"/>
      <c r="AH8" s="952">
        <v>96070.781986817499</v>
      </c>
      <c r="AI8" s="101">
        <v>5</v>
      </c>
      <c r="AL8" s="230"/>
    </row>
    <row r="9" spans="1:38" ht="11.25" customHeight="1">
      <c r="A9" s="1217"/>
      <c r="B9" s="1214"/>
      <c r="C9" s="1219" t="s">
        <v>654</v>
      </c>
      <c r="D9" s="1219"/>
      <c r="E9" s="100">
        <v>6</v>
      </c>
      <c r="F9" s="1075"/>
      <c r="G9" s="1075"/>
      <c r="H9" s="1130"/>
      <c r="I9" s="1075"/>
      <c r="J9" s="1075"/>
      <c r="K9" s="1130"/>
      <c r="L9" s="1075"/>
      <c r="M9" s="1075"/>
      <c r="N9" s="1075"/>
      <c r="O9" s="1075"/>
      <c r="P9" s="1095">
        <v>1688.2277199461803</v>
      </c>
      <c r="Q9" s="1075"/>
      <c r="R9" s="1075"/>
      <c r="S9" s="1075"/>
      <c r="T9" s="1075"/>
      <c r="U9" s="1075"/>
      <c r="V9" s="1130"/>
      <c r="W9" s="1075"/>
      <c r="X9" s="1130"/>
      <c r="Y9" s="1075"/>
      <c r="Z9" s="1075"/>
      <c r="AA9" s="1075"/>
      <c r="AB9" s="1075"/>
      <c r="AC9" s="1130"/>
      <c r="AD9" s="1075"/>
      <c r="AE9" s="1075"/>
      <c r="AF9" s="1075"/>
      <c r="AG9" s="1076"/>
      <c r="AH9" s="859">
        <v>1688.2277199461803</v>
      </c>
      <c r="AI9" s="101">
        <v>6</v>
      </c>
      <c r="AL9" s="230"/>
    </row>
    <row r="10" spans="1:38" ht="11.25" customHeight="1">
      <c r="A10" s="1217"/>
      <c r="B10" s="1214"/>
      <c r="C10" s="1192" t="s">
        <v>170</v>
      </c>
      <c r="D10" s="1192"/>
      <c r="E10" s="100">
        <v>7</v>
      </c>
      <c r="F10" s="1088">
        <v>0</v>
      </c>
      <c r="G10" s="1070">
        <v>0</v>
      </c>
      <c r="H10" s="1079">
        <v>0</v>
      </c>
      <c r="I10" s="1070">
        <v>0</v>
      </c>
      <c r="J10" s="1070">
        <v>0.16752</v>
      </c>
      <c r="K10" s="1079">
        <v>0</v>
      </c>
      <c r="L10" s="1075"/>
      <c r="M10" s="1076"/>
      <c r="N10" s="1076"/>
      <c r="O10" s="1070" t="s">
        <v>30</v>
      </c>
      <c r="P10" s="1076"/>
      <c r="Q10" s="1070" t="s">
        <v>30</v>
      </c>
      <c r="R10" s="1069">
        <v>0</v>
      </c>
      <c r="S10" s="1070">
        <v>0</v>
      </c>
      <c r="T10" s="1070">
        <v>0</v>
      </c>
      <c r="U10" s="1070">
        <v>0.65716999999999992</v>
      </c>
      <c r="V10" s="1089"/>
      <c r="W10" s="1076"/>
      <c r="X10" s="1080">
        <v>0</v>
      </c>
      <c r="Y10" s="1076"/>
      <c r="Z10" s="1076"/>
      <c r="AA10" s="1076"/>
      <c r="AB10" s="1070">
        <v>237.05801</v>
      </c>
      <c r="AC10" s="1079">
        <v>4.4484212658010369</v>
      </c>
      <c r="AD10" s="1076"/>
      <c r="AE10" s="1076"/>
      <c r="AF10" s="1076"/>
      <c r="AG10" s="1070">
        <v>233.03157999999999</v>
      </c>
      <c r="AH10" s="854">
        <v>832.0944451702785</v>
      </c>
      <c r="AI10" s="101">
        <v>7</v>
      </c>
      <c r="AL10" s="230"/>
    </row>
    <row r="11" spans="1:38" ht="11.25" customHeight="1">
      <c r="A11" s="1218"/>
      <c r="B11" s="1215"/>
      <c r="C11" s="1198" t="s">
        <v>169</v>
      </c>
      <c r="D11" s="1198"/>
      <c r="E11" s="96">
        <v>8</v>
      </c>
      <c r="F11" s="1090">
        <v>1283.6179999999999</v>
      </c>
      <c r="G11" s="1091">
        <v>0</v>
      </c>
      <c r="H11" s="1092">
        <v>91.700999999999993</v>
      </c>
      <c r="I11" s="1090">
        <v>2.1619999999999999</v>
      </c>
      <c r="J11" s="1093">
        <v>515.34405700000002</v>
      </c>
      <c r="K11" s="1092">
        <v>0</v>
      </c>
      <c r="L11" s="1093">
        <v>16950.710071056164</v>
      </c>
      <c r="M11" s="1093">
        <v>-1038.3240518950463</v>
      </c>
      <c r="N11" s="1093">
        <v>-7.5905019043193533</v>
      </c>
      <c r="O11" s="1093">
        <v>32.193243500590391</v>
      </c>
      <c r="P11" s="1093">
        <v>-1286.78846623393</v>
      </c>
      <c r="Q11" s="1093">
        <v>1088.7165999999997</v>
      </c>
      <c r="R11" s="1093">
        <v>-298.36639811128623</v>
      </c>
      <c r="S11" s="1091">
        <v>-172.78300000000002</v>
      </c>
      <c r="T11" s="1091">
        <v>-43.218033100492221</v>
      </c>
      <c r="U11" s="1093">
        <v>-663.01788649161472</v>
      </c>
      <c r="V11" s="1089"/>
      <c r="W11" s="1094"/>
      <c r="X11" s="1092">
        <v>111938.62439431951</v>
      </c>
      <c r="Y11" s="1093">
        <v>38304.537088662</v>
      </c>
      <c r="Z11" s="1091">
        <v>62514.617795904342</v>
      </c>
      <c r="AA11" s="1093">
        <v>138605.04999999999</v>
      </c>
      <c r="AB11" s="1093">
        <v>13804.263994545454</v>
      </c>
      <c r="AC11" s="1092">
        <v>107332.45855525635</v>
      </c>
      <c r="AD11" s="1093">
        <v>245338.41065454544</v>
      </c>
      <c r="AE11" s="1091">
        <v>12779.444769447677</v>
      </c>
      <c r="AF11" s="1091">
        <v>0</v>
      </c>
      <c r="AG11" s="1093">
        <v>39067.781999999992</v>
      </c>
      <c r="AH11" s="953">
        <v>1758527.2740321597</v>
      </c>
      <c r="AI11" s="95">
        <v>8</v>
      </c>
      <c r="AJ11" s="227"/>
      <c r="AK11" s="227"/>
      <c r="AL11" s="230"/>
    </row>
    <row r="12" spans="1:38" ht="11.25" customHeight="1">
      <c r="A12" s="1216" t="s">
        <v>168</v>
      </c>
      <c r="B12" s="1213" t="s">
        <v>89</v>
      </c>
      <c r="C12" s="1192" t="s">
        <v>167</v>
      </c>
      <c r="D12" s="1192"/>
      <c r="E12" s="100">
        <v>9</v>
      </c>
      <c r="F12" s="1087" t="s">
        <v>30</v>
      </c>
      <c r="G12" s="1073"/>
      <c r="H12" s="1079">
        <v>0</v>
      </c>
      <c r="I12" s="1070">
        <v>0</v>
      </c>
      <c r="J12" s="1069">
        <v>0</v>
      </c>
      <c r="K12" s="1079">
        <v>0</v>
      </c>
      <c r="L12" s="1075"/>
      <c r="M12" s="1076"/>
      <c r="N12" s="1076"/>
      <c r="O12" s="1070">
        <v>6.9412241886646159E-2</v>
      </c>
      <c r="P12" s="1076"/>
      <c r="Q12" s="1070" t="s">
        <v>30</v>
      </c>
      <c r="R12" s="1070" t="s">
        <v>30</v>
      </c>
      <c r="S12" s="1070">
        <v>0</v>
      </c>
      <c r="T12" s="1070">
        <v>0</v>
      </c>
      <c r="U12" s="1070">
        <v>0</v>
      </c>
      <c r="V12" s="1080">
        <v>0</v>
      </c>
      <c r="W12" s="1076"/>
      <c r="X12" s="1079">
        <v>1949.4974999999999</v>
      </c>
      <c r="Y12" s="1076"/>
      <c r="Z12" s="1070">
        <v>0</v>
      </c>
      <c r="AA12" s="1070">
        <v>3601.2440000000001</v>
      </c>
      <c r="AB12" s="1070">
        <v>2283.4540000000002</v>
      </c>
      <c r="AC12" s="1080">
        <v>1.5252058260054273</v>
      </c>
      <c r="AD12" s="1076"/>
      <c r="AE12" s="1076"/>
      <c r="AF12" s="1070">
        <v>0</v>
      </c>
      <c r="AG12" s="1070">
        <v>2599.6260000000002</v>
      </c>
      <c r="AH12" s="856">
        <v>28418.103547117989</v>
      </c>
      <c r="AI12" s="101">
        <v>9</v>
      </c>
      <c r="AL12" s="230"/>
    </row>
    <row r="13" spans="1:38" ht="11.25" customHeight="1">
      <c r="A13" s="1217"/>
      <c r="B13" s="1220"/>
      <c r="C13" s="1192" t="s">
        <v>166</v>
      </c>
      <c r="D13" s="1192"/>
      <c r="E13" s="100">
        <v>9</v>
      </c>
      <c r="F13" s="1087" t="s">
        <v>30</v>
      </c>
      <c r="G13" s="1073"/>
      <c r="H13" s="1079">
        <v>0</v>
      </c>
      <c r="I13" s="1070">
        <v>0</v>
      </c>
      <c r="J13" s="1069">
        <v>0</v>
      </c>
      <c r="K13" s="1079">
        <v>0</v>
      </c>
      <c r="L13" s="1075"/>
      <c r="M13" s="1076"/>
      <c r="N13" s="1076"/>
      <c r="O13" s="1070">
        <v>0</v>
      </c>
      <c r="P13" s="1076"/>
      <c r="Q13" s="1070">
        <v>0.755</v>
      </c>
      <c r="R13" s="1070">
        <v>0</v>
      </c>
      <c r="S13" s="1070">
        <v>0</v>
      </c>
      <c r="T13" s="1070">
        <v>0</v>
      </c>
      <c r="U13" s="1070">
        <v>0</v>
      </c>
      <c r="V13" s="1080">
        <v>0</v>
      </c>
      <c r="W13" s="1076"/>
      <c r="X13" s="1079">
        <v>12509.120555555555</v>
      </c>
      <c r="Y13" s="1076"/>
      <c r="Z13" s="1070">
        <v>4622.0029999999997</v>
      </c>
      <c r="AA13" s="1070">
        <v>6042.84</v>
      </c>
      <c r="AB13" s="1070">
        <v>6339.3040000000001</v>
      </c>
      <c r="AC13" s="1080" t="s">
        <v>30</v>
      </c>
      <c r="AD13" s="1076"/>
      <c r="AE13" s="1076"/>
      <c r="AF13" s="1070" t="s">
        <v>30</v>
      </c>
      <c r="AG13" s="1070">
        <v>9048.9110000000001</v>
      </c>
      <c r="AH13" s="857">
        <v>86199.402000000002</v>
      </c>
      <c r="AI13" s="101">
        <v>10</v>
      </c>
      <c r="AL13" s="230"/>
    </row>
    <row r="14" spans="1:38" ht="11.25" customHeight="1">
      <c r="A14" s="1217"/>
      <c r="B14" s="1214"/>
      <c r="C14" s="1192" t="s">
        <v>48</v>
      </c>
      <c r="D14" s="1192"/>
      <c r="E14" s="100">
        <v>10</v>
      </c>
      <c r="F14" s="1087">
        <v>55.981999999999999</v>
      </c>
      <c r="G14" s="1073"/>
      <c r="H14" s="1079">
        <v>0</v>
      </c>
      <c r="I14" s="1069">
        <v>0</v>
      </c>
      <c r="J14" s="1069">
        <v>0</v>
      </c>
      <c r="K14" s="1079">
        <v>0</v>
      </c>
      <c r="L14" s="1075"/>
      <c r="M14" s="1076"/>
      <c r="N14" s="1076"/>
      <c r="O14" s="1070">
        <v>0.20354670931624619</v>
      </c>
      <c r="P14" s="1076"/>
      <c r="Q14" s="1070" t="s">
        <v>30</v>
      </c>
      <c r="R14" s="1070" t="s">
        <v>30</v>
      </c>
      <c r="S14" s="1070">
        <v>0</v>
      </c>
      <c r="T14" s="1070">
        <v>0</v>
      </c>
      <c r="U14" s="1070">
        <v>0</v>
      </c>
      <c r="V14" s="1080" t="s">
        <v>30</v>
      </c>
      <c r="W14" s="1076"/>
      <c r="X14" s="1080">
        <v>6158.3052777777775</v>
      </c>
      <c r="Y14" s="1076"/>
      <c r="Z14" s="1070" t="s">
        <v>30</v>
      </c>
      <c r="AA14" s="1070">
        <v>4969.2049999999999</v>
      </c>
      <c r="AB14" s="1070" t="s">
        <v>30</v>
      </c>
      <c r="AC14" s="1080" t="s">
        <v>30</v>
      </c>
      <c r="AD14" s="1076"/>
      <c r="AE14" s="1076"/>
      <c r="AF14" s="1070" t="s">
        <v>30</v>
      </c>
      <c r="AG14" s="1070" t="s">
        <v>30</v>
      </c>
      <c r="AH14" s="854">
        <v>32196.350361143286</v>
      </c>
      <c r="AI14" s="101">
        <v>11</v>
      </c>
      <c r="AL14" s="230"/>
    </row>
    <row r="15" spans="1:38" ht="11.25" customHeight="1">
      <c r="A15" s="1217"/>
      <c r="B15" s="1214"/>
      <c r="C15" s="1192" t="s">
        <v>165</v>
      </c>
      <c r="D15" s="1192"/>
      <c r="E15" s="100">
        <v>11</v>
      </c>
      <c r="F15" s="1075"/>
      <c r="G15" s="1073"/>
      <c r="H15" s="1074"/>
      <c r="I15" s="1076"/>
      <c r="J15" s="1076"/>
      <c r="K15" s="1074"/>
      <c r="L15" s="1075"/>
      <c r="M15" s="1076"/>
      <c r="N15" s="1076"/>
      <c r="O15" s="1076"/>
      <c r="P15" s="1076"/>
      <c r="Q15" s="1076"/>
      <c r="R15" s="1076"/>
      <c r="S15" s="1076"/>
      <c r="T15" s="1076"/>
      <c r="U15" s="1076"/>
      <c r="V15" s="1074"/>
      <c r="W15" s="1076"/>
      <c r="X15" s="1074"/>
      <c r="Y15" s="1076"/>
      <c r="Z15" s="1076"/>
      <c r="AA15" s="1076"/>
      <c r="AB15" s="1076"/>
      <c r="AC15" s="1074"/>
      <c r="AD15" s="1069">
        <v>245338.41065454544</v>
      </c>
      <c r="AE15" s="1076"/>
      <c r="AF15" s="1076"/>
      <c r="AG15" s="1076"/>
      <c r="AH15" s="857">
        <v>245338.41065454544</v>
      </c>
      <c r="AI15" s="101">
        <v>12</v>
      </c>
      <c r="AL15" s="230"/>
    </row>
    <row r="16" spans="1:38" ht="11.25" customHeight="1">
      <c r="A16" s="1217"/>
      <c r="B16" s="1214"/>
      <c r="C16" s="1192" t="s">
        <v>164</v>
      </c>
      <c r="D16" s="1192"/>
      <c r="E16" s="100">
        <v>12</v>
      </c>
      <c r="F16" s="1075"/>
      <c r="G16" s="1073"/>
      <c r="H16" s="1074"/>
      <c r="I16" s="1076"/>
      <c r="J16" s="1076"/>
      <c r="K16" s="1074"/>
      <c r="L16" s="1075"/>
      <c r="M16" s="1076"/>
      <c r="N16" s="1076"/>
      <c r="O16" s="1076"/>
      <c r="P16" s="1076"/>
      <c r="Q16" s="1076"/>
      <c r="R16" s="1076"/>
      <c r="S16" s="1076"/>
      <c r="T16" s="1076"/>
      <c r="U16" s="1076"/>
      <c r="V16" s="1074"/>
      <c r="W16" s="1076"/>
      <c r="X16" s="1074"/>
      <c r="Y16" s="1069">
        <v>38304.537088662</v>
      </c>
      <c r="Z16" s="1076"/>
      <c r="AA16" s="1076"/>
      <c r="AB16" s="1076"/>
      <c r="AC16" s="1074"/>
      <c r="AD16" s="1076"/>
      <c r="AE16" s="1070" t="s">
        <v>30</v>
      </c>
      <c r="AF16" s="1076"/>
      <c r="AG16" s="1076"/>
      <c r="AH16" s="855">
        <v>39698.129308661999</v>
      </c>
      <c r="AI16" s="101">
        <v>13</v>
      </c>
      <c r="AL16" s="230"/>
    </row>
    <row r="17" spans="1:41" ht="11.25" customHeight="1">
      <c r="A17" s="1217"/>
      <c r="B17" s="1214"/>
      <c r="C17" s="1192" t="s">
        <v>163</v>
      </c>
      <c r="D17" s="1192"/>
      <c r="E17" s="100">
        <v>13</v>
      </c>
      <c r="F17" s="1075"/>
      <c r="G17" s="1073"/>
      <c r="H17" s="1074"/>
      <c r="I17" s="1076"/>
      <c r="J17" s="1076"/>
      <c r="K17" s="1074"/>
      <c r="L17" s="1075"/>
      <c r="M17" s="1076"/>
      <c r="N17" s="1076"/>
      <c r="O17" s="1076"/>
      <c r="P17" s="1076"/>
      <c r="Q17" s="1076"/>
      <c r="R17" s="1076"/>
      <c r="S17" s="1076"/>
      <c r="T17" s="1076"/>
      <c r="U17" s="1076"/>
      <c r="V17" s="1074"/>
      <c r="W17" s="1076"/>
      <c r="X17" s="1074"/>
      <c r="Y17" s="1076"/>
      <c r="Z17" s="1069">
        <v>57067.349971133335</v>
      </c>
      <c r="AA17" s="1069">
        <v>4670.0483032528709</v>
      </c>
      <c r="AB17" s="1070" t="s">
        <v>30</v>
      </c>
      <c r="AC17" s="1079">
        <v>63571.850872425966</v>
      </c>
      <c r="AD17" s="1076"/>
      <c r="AE17" s="1076"/>
      <c r="AF17" s="1076"/>
      <c r="AG17" s="1076"/>
      <c r="AH17" s="857">
        <v>125650.93864135763</v>
      </c>
      <c r="AI17" s="101">
        <v>14</v>
      </c>
      <c r="AL17" s="230"/>
    </row>
    <row r="18" spans="1:41" ht="11.25" customHeight="1">
      <c r="A18" s="1217"/>
      <c r="B18" s="1214"/>
      <c r="C18" s="1192" t="s">
        <v>387</v>
      </c>
      <c r="D18" s="1192"/>
      <c r="E18" s="100">
        <v>14</v>
      </c>
      <c r="F18" s="1136" t="s">
        <v>30</v>
      </c>
      <c r="G18" s="1073"/>
      <c r="H18" s="1079">
        <v>0</v>
      </c>
      <c r="I18" s="1088">
        <v>0</v>
      </c>
      <c r="J18" s="1069">
        <v>0</v>
      </c>
      <c r="K18" s="1079">
        <v>0</v>
      </c>
      <c r="L18" s="1075"/>
      <c r="M18" s="1076"/>
      <c r="N18" s="1076"/>
      <c r="O18" s="1070" t="s">
        <v>30</v>
      </c>
      <c r="P18" s="1076"/>
      <c r="Q18" s="1070">
        <v>5.1550000000000002</v>
      </c>
      <c r="R18" s="1070">
        <v>0</v>
      </c>
      <c r="S18" s="1069">
        <v>0</v>
      </c>
      <c r="T18" s="1069">
        <v>0</v>
      </c>
      <c r="U18" s="1070" t="s">
        <v>30</v>
      </c>
      <c r="V18" s="1079">
        <v>0</v>
      </c>
      <c r="W18" s="1076"/>
      <c r="X18" s="1080">
        <v>3913.4680411111112</v>
      </c>
      <c r="Y18" s="1076"/>
      <c r="Z18" s="1070" t="s">
        <v>30</v>
      </c>
      <c r="AA18" s="1069">
        <v>1726.3979999999999</v>
      </c>
      <c r="AB18" s="1070">
        <v>567.46500000000003</v>
      </c>
      <c r="AC18" s="1080" t="s">
        <v>30</v>
      </c>
      <c r="AD18" s="1076"/>
      <c r="AE18" s="1070" t="s">
        <v>30</v>
      </c>
      <c r="AF18" s="1070">
        <v>0</v>
      </c>
      <c r="AG18" s="1070">
        <v>846.44250000000011</v>
      </c>
      <c r="AH18" s="854">
        <v>17713.698760084269</v>
      </c>
      <c r="AI18" s="101">
        <v>15</v>
      </c>
      <c r="AL18" s="230"/>
    </row>
    <row r="19" spans="1:41" ht="11.25" customHeight="1">
      <c r="A19" s="1217"/>
      <c r="B19" s="1214"/>
      <c r="C19" s="1192" t="s">
        <v>44</v>
      </c>
      <c r="D19" s="1192"/>
      <c r="E19" s="100">
        <v>15</v>
      </c>
      <c r="F19" s="1075"/>
      <c r="G19" s="1073"/>
      <c r="H19" s="1074"/>
      <c r="I19" s="1076"/>
      <c r="J19" s="1076"/>
      <c r="K19" s="1074"/>
      <c r="L19" s="1069">
        <v>16950.710071056164</v>
      </c>
      <c r="M19" s="1069">
        <v>0</v>
      </c>
      <c r="N19" s="1076"/>
      <c r="O19" s="1076"/>
      <c r="P19" s="1076"/>
      <c r="Q19" s="1076"/>
      <c r="R19" s="1076"/>
      <c r="S19" s="1076"/>
      <c r="T19" s="1070">
        <v>134.14592894384106</v>
      </c>
      <c r="U19" s="1076"/>
      <c r="V19" s="1074"/>
      <c r="W19" s="1076"/>
      <c r="X19" s="1074"/>
      <c r="Y19" s="1076"/>
      <c r="Z19" s="1076"/>
      <c r="AA19" s="1076"/>
      <c r="AB19" s="1076"/>
      <c r="AC19" s="1079">
        <v>22355.660971022633</v>
      </c>
      <c r="AD19" s="1076"/>
      <c r="AE19" s="1076"/>
      <c r="AF19" s="1076"/>
      <c r="AG19" s="1076"/>
      <c r="AH19" s="857">
        <v>745425.36429102288</v>
      </c>
      <c r="AI19" s="101">
        <v>16</v>
      </c>
      <c r="AJ19" s="227"/>
      <c r="AK19" s="227"/>
      <c r="AL19" s="230"/>
    </row>
    <row r="20" spans="1:41" ht="11.25" customHeight="1">
      <c r="A20" s="1217"/>
      <c r="B20" s="1214"/>
      <c r="C20" s="1197" t="s">
        <v>43</v>
      </c>
      <c r="D20" s="1197"/>
      <c r="E20" s="100">
        <v>16</v>
      </c>
      <c r="F20" s="1095">
        <v>0</v>
      </c>
      <c r="G20" s="1096">
        <v>0</v>
      </c>
      <c r="H20" s="1080">
        <v>0</v>
      </c>
      <c r="I20" s="1076"/>
      <c r="J20" s="1076"/>
      <c r="K20" s="1074"/>
      <c r="L20" s="1075"/>
      <c r="M20" s="1076"/>
      <c r="N20" s="1076"/>
      <c r="O20" s="1070" t="s">
        <v>30</v>
      </c>
      <c r="P20" s="1076"/>
      <c r="Q20" s="1070" t="s">
        <v>30</v>
      </c>
      <c r="R20" s="1070">
        <v>2.018887137815853E-4</v>
      </c>
      <c r="S20" s="1076"/>
      <c r="T20" s="1070">
        <v>6.5569105816783838E-2</v>
      </c>
      <c r="U20" s="1070" t="s">
        <v>30</v>
      </c>
      <c r="V20" s="1080" t="s">
        <v>30</v>
      </c>
      <c r="W20" s="1076"/>
      <c r="X20" s="1080">
        <v>2086.7477688938307</v>
      </c>
      <c r="Y20" s="1076"/>
      <c r="Z20" s="1076"/>
      <c r="AA20" s="1076"/>
      <c r="AB20" s="1076"/>
      <c r="AC20" s="1074"/>
      <c r="AD20" s="1076"/>
      <c r="AE20" s="1070" t="s">
        <v>30</v>
      </c>
      <c r="AF20" s="1076"/>
      <c r="AG20" s="1070" t="s">
        <v>30</v>
      </c>
      <c r="AH20" s="854">
        <v>7765.5679535065983</v>
      </c>
      <c r="AI20" s="101">
        <v>17</v>
      </c>
      <c r="AL20" s="230"/>
    </row>
    <row r="21" spans="1:41" ht="11.25" customHeight="1">
      <c r="A21" s="1217"/>
      <c r="B21" s="1215"/>
      <c r="C21" s="1191" t="s">
        <v>46</v>
      </c>
      <c r="D21" s="1191"/>
      <c r="E21" s="96">
        <v>17</v>
      </c>
      <c r="F21" s="1097">
        <v>1055.182</v>
      </c>
      <c r="G21" s="1098">
        <v>0</v>
      </c>
      <c r="H21" s="1099">
        <v>0</v>
      </c>
      <c r="I21" s="1084">
        <v>0</v>
      </c>
      <c r="J21" s="1071">
        <v>0</v>
      </c>
      <c r="K21" s="1083">
        <v>0</v>
      </c>
      <c r="L21" s="1071">
        <v>16950.710071056164</v>
      </c>
      <c r="M21" s="1071">
        <v>0</v>
      </c>
      <c r="N21" s="1086"/>
      <c r="O21" s="1071">
        <v>0.59087262002983387</v>
      </c>
      <c r="P21" s="1086"/>
      <c r="Q21" s="1071">
        <v>13.712</v>
      </c>
      <c r="R21" s="1071">
        <v>12.750201888713782</v>
      </c>
      <c r="S21" s="1082">
        <v>0</v>
      </c>
      <c r="T21" s="1082">
        <v>134.21149804965785</v>
      </c>
      <c r="U21" s="1082">
        <v>2.253047619047619</v>
      </c>
      <c r="V21" s="1099">
        <v>37.738999999999997</v>
      </c>
      <c r="W21" s="1086"/>
      <c r="X21" s="1083">
        <v>26617.139143338274</v>
      </c>
      <c r="Y21" s="1071">
        <v>38304.537088662</v>
      </c>
      <c r="Z21" s="1082">
        <v>62002.627971133341</v>
      </c>
      <c r="AA21" s="1071">
        <v>21009.735303252874</v>
      </c>
      <c r="AB21" s="1082">
        <v>10006.009994545455</v>
      </c>
      <c r="AC21" s="1099">
        <v>85938.259766516436</v>
      </c>
      <c r="AD21" s="1071">
        <v>245338.41065454544</v>
      </c>
      <c r="AE21" s="1082">
        <v>392.09205000000003</v>
      </c>
      <c r="AF21" s="1082">
        <v>775.33500000000004</v>
      </c>
      <c r="AG21" s="1071">
        <v>13106.165000000001</v>
      </c>
      <c r="AH21" s="954">
        <v>1328405.9655174401</v>
      </c>
      <c r="AI21" s="95">
        <v>18</v>
      </c>
      <c r="AJ21" s="227"/>
      <c r="AK21" s="227"/>
      <c r="AL21" s="230"/>
    </row>
    <row r="22" spans="1:41" ht="11.25" customHeight="1">
      <c r="A22" s="1217"/>
      <c r="B22" s="1213" t="s">
        <v>88</v>
      </c>
      <c r="C22" s="1192" t="s">
        <v>167</v>
      </c>
      <c r="D22" s="1192"/>
      <c r="E22" s="100">
        <v>18</v>
      </c>
      <c r="F22" s="1075"/>
      <c r="G22" s="1073"/>
      <c r="H22" s="1074"/>
      <c r="I22" s="1076"/>
      <c r="J22" s="1076"/>
      <c r="K22" s="1074"/>
      <c r="L22" s="1075"/>
      <c r="M22" s="1076"/>
      <c r="N22" s="1076"/>
      <c r="O22" s="1076"/>
      <c r="P22" s="1076"/>
      <c r="Q22" s="1076"/>
      <c r="R22" s="1076"/>
      <c r="S22" s="1076"/>
      <c r="T22" s="1076"/>
      <c r="U22" s="1076"/>
      <c r="V22" s="1074"/>
      <c r="W22" s="1076"/>
      <c r="X22" s="1074"/>
      <c r="Y22" s="1076"/>
      <c r="Z22" s="1076"/>
      <c r="AA22" s="1076"/>
      <c r="AB22" s="1076"/>
      <c r="AC22" s="1074"/>
      <c r="AD22" s="1076"/>
      <c r="AE22" s="1069">
        <v>3843.034642149737</v>
      </c>
      <c r="AF22" s="1076"/>
      <c r="AG22" s="1076"/>
      <c r="AH22" s="856">
        <v>13834.924711739053</v>
      </c>
      <c r="AI22" s="101">
        <v>19</v>
      </c>
      <c r="AL22" s="230"/>
    </row>
    <row r="23" spans="1:41" ht="11.25" customHeight="1">
      <c r="A23" s="1217"/>
      <c r="B23" s="1220"/>
      <c r="C23" s="1192" t="s">
        <v>166</v>
      </c>
      <c r="D23" s="1192"/>
      <c r="E23" s="100">
        <v>19</v>
      </c>
      <c r="F23" s="1075"/>
      <c r="G23" s="1073"/>
      <c r="H23" s="1074"/>
      <c r="I23" s="1076"/>
      <c r="J23" s="1076"/>
      <c r="K23" s="1074"/>
      <c r="L23" s="1075"/>
      <c r="M23" s="1076"/>
      <c r="N23" s="1076"/>
      <c r="O23" s="1076"/>
      <c r="P23" s="1076"/>
      <c r="Q23" s="1076"/>
      <c r="R23" s="1076"/>
      <c r="S23" s="1076"/>
      <c r="T23" s="1076"/>
      <c r="U23" s="1076"/>
      <c r="V23" s="1074"/>
      <c r="W23" s="1076"/>
      <c r="X23" s="1074"/>
      <c r="Y23" s="1076"/>
      <c r="Z23" s="1076"/>
      <c r="AA23" s="1076"/>
      <c r="AB23" s="1076"/>
      <c r="AC23" s="1074"/>
      <c r="AD23" s="1076"/>
      <c r="AE23" s="1069">
        <v>6907.9453578502635</v>
      </c>
      <c r="AF23" s="1069">
        <v>44795.863399999995</v>
      </c>
      <c r="AG23" s="1076"/>
      <c r="AH23" s="857">
        <v>69664.466688260945</v>
      </c>
      <c r="AI23" s="101">
        <v>20</v>
      </c>
      <c r="AL23" s="230"/>
    </row>
    <row r="24" spans="1:41" ht="11.25" customHeight="1">
      <c r="A24" s="1217"/>
      <c r="B24" s="1214"/>
      <c r="C24" s="1192" t="s">
        <v>48</v>
      </c>
      <c r="D24" s="1192"/>
      <c r="E24" s="100">
        <v>20</v>
      </c>
      <c r="F24" s="1075"/>
      <c r="G24" s="1073"/>
      <c r="H24" s="1074"/>
      <c r="I24" s="1076"/>
      <c r="J24" s="1076"/>
      <c r="K24" s="1074"/>
      <c r="L24" s="1075"/>
      <c r="M24" s="1076"/>
      <c r="N24" s="1076"/>
      <c r="O24" s="1076"/>
      <c r="P24" s="1076"/>
      <c r="Q24" s="1076"/>
      <c r="R24" s="1076"/>
      <c r="S24" s="1076"/>
      <c r="T24" s="1076"/>
      <c r="U24" s="1076"/>
      <c r="V24" s="1074"/>
      <c r="W24" s="1076"/>
      <c r="X24" s="1074"/>
      <c r="Y24" s="1076"/>
      <c r="Z24" s="1076"/>
      <c r="AA24" s="1076"/>
      <c r="AB24" s="1076"/>
      <c r="AC24" s="1074"/>
      <c r="AD24" s="1076"/>
      <c r="AE24" s="1069">
        <v>5050.9840000000004</v>
      </c>
      <c r="AF24" s="1076"/>
      <c r="AG24" s="1076"/>
      <c r="AH24" s="854">
        <v>18183.542400000002</v>
      </c>
      <c r="AI24" s="101">
        <v>21</v>
      </c>
      <c r="AL24" s="230"/>
    </row>
    <row r="25" spans="1:41" ht="11.25" customHeight="1">
      <c r="A25" s="1217"/>
      <c r="B25" s="1214"/>
      <c r="C25" s="1192" t="s">
        <v>165</v>
      </c>
      <c r="D25" s="1192"/>
      <c r="E25" s="100">
        <v>21</v>
      </c>
      <c r="F25" s="1075"/>
      <c r="G25" s="1073"/>
      <c r="H25" s="1074"/>
      <c r="I25" s="1076"/>
      <c r="J25" s="1076"/>
      <c r="K25" s="1074"/>
      <c r="L25" s="1075"/>
      <c r="M25" s="1076"/>
      <c r="N25" s="1076"/>
      <c r="O25" s="1076"/>
      <c r="P25" s="1076"/>
      <c r="Q25" s="1076"/>
      <c r="R25" s="1076"/>
      <c r="S25" s="1076"/>
      <c r="T25" s="1076"/>
      <c r="U25" s="1076"/>
      <c r="V25" s="1074"/>
      <c r="W25" s="1076"/>
      <c r="X25" s="1074"/>
      <c r="Y25" s="1076"/>
      <c r="Z25" s="1076"/>
      <c r="AA25" s="1076"/>
      <c r="AB25" s="1076"/>
      <c r="AC25" s="1074"/>
      <c r="AD25" s="1076"/>
      <c r="AE25" s="1069">
        <v>22489.359</v>
      </c>
      <c r="AF25" s="1076"/>
      <c r="AG25" s="1076"/>
      <c r="AH25" s="857">
        <v>80961.6924</v>
      </c>
      <c r="AI25" s="101">
        <v>22</v>
      </c>
      <c r="AL25" s="230"/>
    </row>
    <row r="26" spans="1:41" ht="11.25" customHeight="1">
      <c r="A26" s="1217"/>
      <c r="B26" s="1214"/>
      <c r="C26" s="1192" t="s">
        <v>164</v>
      </c>
      <c r="D26" s="1192"/>
      <c r="E26" s="100">
        <v>22</v>
      </c>
      <c r="F26" s="1075"/>
      <c r="G26" s="1073"/>
      <c r="H26" s="1074"/>
      <c r="I26" s="1076"/>
      <c r="J26" s="1076"/>
      <c r="K26" s="1074"/>
      <c r="L26" s="1075"/>
      <c r="M26" s="1076"/>
      <c r="N26" s="1076"/>
      <c r="O26" s="1076"/>
      <c r="P26" s="1076"/>
      <c r="Q26" s="1076"/>
      <c r="R26" s="1076"/>
      <c r="S26" s="1076"/>
      <c r="T26" s="1076"/>
      <c r="U26" s="1076"/>
      <c r="V26" s="1074"/>
      <c r="W26" s="1076"/>
      <c r="X26" s="1074"/>
      <c r="Y26" s="1076"/>
      <c r="Z26" s="1076"/>
      <c r="AA26" s="1076"/>
      <c r="AB26" s="1076"/>
      <c r="AC26" s="1074"/>
      <c r="AD26" s="1076"/>
      <c r="AE26" s="1070">
        <v>10798.744031295</v>
      </c>
      <c r="AF26" s="1076"/>
      <c r="AG26" s="1076"/>
      <c r="AH26" s="855">
        <v>38875.478512662005</v>
      </c>
      <c r="AI26" s="101">
        <v>23</v>
      </c>
      <c r="AL26" s="230"/>
    </row>
    <row r="27" spans="1:41" ht="11.25" customHeight="1">
      <c r="A27" s="1217"/>
      <c r="B27" s="1214"/>
      <c r="C27" s="1192" t="s">
        <v>163</v>
      </c>
      <c r="D27" s="1192"/>
      <c r="E27" s="100">
        <v>23</v>
      </c>
      <c r="F27" s="1075"/>
      <c r="G27" s="1073"/>
      <c r="H27" s="1074"/>
      <c r="I27" s="1076"/>
      <c r="J27" s="1076"/>
      <c r="K27" s="1074"/>
      <c r="L27" s="1075"/>
      <c r="M27" s="1076"/>
      <c r="N27" s="1076"/>
      <c r="O27" s="1076"/>
      <c r="P27" s="1076"/>
      <c r="Q27" s="1076"/>
      <c r="R27" s="1076"/>
      <c r="S27" s="1076"/>
      <c r="T27" s="1076"/>
      <c r="U27" s="1076"/>
      <c r="V27" s="1074"/>
      <c r="W27" s="1076"/>
      <c r="X27" s="1074"/>
      <c r="Y27" s="1076"/>
      <c r="Z27" s="1076"/>
      <c r="AA27" s="1076"/>
      <c r="AB27" s="1076"/>
      <c r="AC27" s="1074"/>
      <c r="AD27" s="1076"/>
      <c r="AE27" s="1069">
        <v>23593.86498332908</v>
      </c>
      <c r="AF27" s="1070">
        <v>4946.4050364000004</v>
      </c>
      <c r="AG27" s="1076"/>
      <c r="AH27" s="857">
        <v>89884.318976384689</v>
      </c>
      <c r="AI27" s="101">
        <v>24</v>
      </c>
      <c r="AL27" s="230"/>
    </row>
    <row r="28" spans="1:41" ht="11.25" customHeight="1">
      <c r="A28" s="1217"/>
      <c r="B28" s="1214"/>
      <c r="C28" s="1192" t="s">
        <v>388</v>
      </c>
      <c r="D28" s="1192"/>
      <c r="E28" s="100">
        <v>24</v>
      </c>
      <c r="F28" s="1075"/>
      <c r="G28" s="1073"/>
      <c r="H28" s="1074"/>
      <c r="I28" s="1076"/>
      <c r="J28" s="1076"/>
      <c r="K28" s="1074"/>
      <c r="L28" s="1075"/>
      <c r="M28" s="1076"/>
      <c r="N28" s="1076"/>
      <c r="O28" s="1076"/>
      <c r="P28" s="1076"/>
      <c r="Q28" s="1076"/>
      <c r="R28" s="1076"/>
      <c r="S28" s="1076"/>
      <c r="T28" s="1076"/>
      <c r="U28" s="1076"/>
      <c r="V28" s="1074"/>
      <c r="W28" s="1076"/>
      <c r="X28" s="1074"/>
      <c r="Y28" s="1076"/>
      <c r="Z28" s="1076"/>
      <c r="AA28" s="1076"/>
      <c r="AB28" s="1076"/>
      <c r="AC28" s="1074"/>
      <c r="AD28" s="1076"/>
      <c r="AE28" s="1076"/>
      <c r="AF28" s="1069">
        <v>14128.993253200002</v>
      </c>
      <c r="AG28" s="1076"/>
      <c r="AH28" s="854">
        <v>14128.993253200002</v>
      </c>
      <c r="AI28" s="101">
        <v>25</v>
      </c>
      <c r="AL28" s="230"/>
    </row>
    <row r="29" spans="1:41" ht="11.25" customHeight="1">
      <c r="A29" s="1217"/>
      <c r="B29" s="1214"/>
      <c r="C29" s="1192" t="s">
        <v>44</v>
      </c>
      <c r="D29" s="1192"/>
      <c r="E29" s="100">
        <v>25</v>
      </c>
      <c r="F29" s="1075"/>
      <c r="G29" s="1073"/>
      <c r="H29" s="1074"/>
      <c r="I29" s="1076"/>
      <c r="J29" s="1076"/>
      <c r="K29" s="1074"/>
      <c r="L29" s="1075"/>
      <c r="M29" s="1069">
        <v>1758.482</v>
      </c>
      <c r="N29" s="1069">
        <v>2865.0279999999998</v>
      </c>
      <c r="O29" s="1069">
        <v>6208.3490000000011</v>
      </c>
      <c r="P29" s="1069">
        <v>1407.6170000000002</v>
      </c>
      <c r="Q29" s="1069">
        <v>1804.5010000000002</v>
      </c>
      <c r="R29" s="1069">
        <v>352.048</v>
      </c>
      <c r="S29" s="1069">
        <v>440.20100000000002</v>
      </c>
      <c r="T29" s="1069">
        <v>890.92292894384104</v>
      </c>
      <c r="U29" s="1070">
        <v>908.69600000000003</v>
      </c>
      <c r="V29" s="1080">
        <v>690.16700000000003</v>
      </c>
      <c r="W29" s="1076"/>
      <c r="X29" s="1074"/>
      <c r="Y29" s="1076"/>
      <c r="Z29" s="1076"/>
      <c r="AA29" s="1076"/>
      <c r="AB29" s="1076"/>
      <c r="AC29" s="1079">
        <v>22355.660971022633</v>
      </c>
      <c r="AD29" s="1076"/>
      <c r="AE29" s="1076"/>
      <c r="AF29" s="1076"/>
      <c r="AG29" s="1076"/>
      <c r="AH29" s="857">
        <v>761991.04710540408</v>
      </c>
      <c r="AI29" s="101">
        <v>26</v>
      </c>
      <c r="AL29" s="230"/>
      <c r="AO29" s="484"/>
    </row>
    <row r="30" spans="1:41" ht="11.25" customHeight="1">
      <c r="A30" s="1217"/>
      <c r="B30" s="1214"/>
      <c r="C30" s="1192" t="s">
        <v>43</v>
      </c>
      <c r="D30" s="1192"/>
      <c r="E30" s="100">
        <v>26</v>
      </c>
      <c r="F30" s="1075"/>
      <c r="G30" s="1073"/>
      <c r="H30" s="1079">
        <v>0</v>
      </c>
      <c r="I30" s="1076"/>
      <c r="J30" s="1076"/>
      <c r="K30" s="1074"/>
      <c r="L30" s="1075"/>
      <c r="M30" s="1076"/>
      <c r="N30" s="1076"/>
      <c r="O30" s="1070">
        <v>0</v>
      </c>
      <c r="P30" s="1076"/>
      <c r="Q30" s="1076"/>
      <c r="R30" s="1076"/>
      <c r="S30" s="1076"/>
      <c r="T30" s="1076"/>
      <c r="U30" s="1076"/>
      <c r="V30" s="1074"/>
      <c r="W30" s="1076"/>
      <c r="X30" s="1079">
        <v>0</v>
      </c>
      <c r="Y30" s="1076"/>
      <c r="Z30" s="1076"/>
      <c r="AA30" s="1076"/>
      <c r="AB30" s="1076"/>
      <c r="AC30" s="1074"/>
      <c r="AD30" s="1076"/>
      <c r="AE30" s="1070">
        <v>1112.2447079361821</v>
      </c>
      <c r="AF30" s="1076"/>
      <c r="AG30" s="1076"/>
      <c r="AH30" s="855">
        <v>4004.0809485702557</v>
      </c>
      <c r="AI30" s="101">
        <v>27</v>
      </c>
      <c r="AL30" s="230"/>
    </row>
    <row r="31" spans="1:41" ht="11.25" customHeight="1">
      <c r="A31" s="1217"/>
      <c r="B31" s="1215"/>
      <c r="C31" s="1191" t="s">
        <v>162</v>
      </c>
      <c r="D31" s="1191"/>
      <c r="E31" s="96">
        <v>27</v>
      </c>
      <c r="F31" s="1100"/>
      <c r="G31" s="1101"/>
      <c r="H31" s="1099">
        <v>0</v>
      </c>
      <c r="I31" s="1102"/>
      <c r="J31" s="1086"/>
      <c r="K31" s="1085"/>
      <c r="L31" s="1101"/>
      <c r="M31" s="1071">
        <v>1758.482</v>
      </c>
      <c r="N31" s="1071">
        <v>2865.0279999999998</v>
      </c>
      <c r="O31" s="1071">
        <v>6208.3490000000011</v>
      </c>
      <c r="P31" s="1071">
        <v>1407.6170000000002</v>
      </c>
      <c r="Q31" s="1071">
        <v>1804.5010000000002</v>
      </c>
      <c r="R31" s="1071">
        <v>352.048</v>
      </c>
      <c r="S31" s="1071">
        <v>440.20100000000002</v>
      </c>
      <c r="T31" s="1071">
        <v>890.92292894384104</v>
      </c>
      <c r="U31" s="1082">
        <v>908.69600000000003</v>
      </c>
      <c r="V31" s="1099">
        <v>690.16700000000003</v>
      </c>
      <c r="W31" s="1086"/>
      <c r="X31" s="1083">
        <v>0</v>
      </c>
      <c r="Y31" s="1086"/>
      <c r="Z31" s="1086"/>
      <c r="AA31" s="1086"/>
      <c r="AB31" s="1086"/>
      <c r="AC31" s="1083">
        <v>22355.660971022633</v>
      </c>
      <c r="AD31" s="1086"/>
      <c r="AE31" s="1071">
        <v>73796.176722560267</v>
      </c>
      <c r="AF31" s="1071">
        <v>63871.261689599996</v>
      </c>
      <c r="AG31" s="1086"/>
      <c r="AH31" s="856">
        <v>1091528.5449962211</v>
      </c>
      <c r="AI31" s="95">
        <v>28</v>
      </c>
      <c r="AJ31" s="227"/>
      <c r="AK31" s="227"/>
      <c r="AL31" s="230"/>
    </row>
    <row r="32" spans="1:41" ht="11.25" customHeight="1">
      <c r="A32" s="1217"/>
      <c r="B32" s="1220" t="s">
        <v>161</v>
      </c>
      <c r="C32" s="1192" t="s">
        <v>94</v>
      </c>
      <c r="D32" s="1192"/>
      <c r="E32" s="100">
        <v>28</v>
      </c>
      <c r="F32" s="1075"/>
      <c r="G32" s="1073"/>
      <c r="H32" s="1074"/>
      <c r="I32" s="1076"/>
      <c r="J32" s="1076"/>
      <c r="K32" s="1074"/>
      <c r="L32" s="1075"/>
      <c r="M32" s="1076"/>
      <c r="N32" s="1076"/>
      <c r="O32" s="1076"/>
      <c r="P32" s="1076"/>
      <c r="Q32" s="1076"/>
      <c r="R32" s="1076"/>
      <c r="S32" s="1076"/>
      <c r="T32" s="1076"/>
      <c r="U32" s="1076"/>
      <c r="V32" s="1074"/>
      <c r="W32" s="1076"/>
      <c r="X32" s="1074">
        <v>0</v>
      </c>
      <c r="Y32" s="1076"/>
      <c r="Z32" s="1076"/>
      <c r="AA32" s="1076"/>
      <c r="AB32" s="1076"/>
      <c r="AC32" s="1074"/>
      <c r="AD32" s="1076"/>
      <c r="AE32" s="1070">
        <v>2468.6439999999998</v>
      </c>
      <c r="AF32" s="1070">
        <v>0</v>
      </c>
      <c r="AG32" s="1076"/>
      <c r="AH32" s="856">
        <v>8887.1183999999994</v>
      </c>
      <c r="AI32" s="101">
        <v>29</v>
      </c>
      <c r="AL32" s="230"/>
    </row>
    <row r="33" spans="1:38" ht="11.25" customHeight="1">
      <c r="A33" s="1217"/>
      <c r="B33" s="1220"/>
      <c r="C33" s="1192" t="s">
        <v>45</v>
      </c>
      <c r="D33" s="1192"/>
      <c r="E33" s="102">
        <v>29</v>
      </c>
      <c r="F33" s="1087">
        <v>0</v>
      </c>
      <c r="G33" s="1070">
        <v>0</v>
      </c>
      <c r="H33" s="1080">
        <v>0</v>
      </c>
      <c r="I33" s="1087">
        <v>0</v>
      </c>
      <c r="J33" s="1070">
        <v>0</v>
      </c>
      <c r="K33" s="1080">
        <v>0</v>
      </c>
      <c r="L33" s="1075"/>
      <c r="M33" s="1076"/>
      <c r="N33" s="1076"/>
      <c r="O33" s="1070">
        <v>0</v>
      </c>
      <c r="P33" s="1076"/>
      <c r="Q33" s="1070">
        <v>0</v>
      </c>
      <c r="R33" s="1070">
        <v>0</v>
      </c>
      <c r="S33" s="1069">
        <v>0</v>
      </c>
      <c r="T33" s="1069">
        <v>0</v>
      </c>
      <c r="U33" s="1069">
        <v>0</v>
      </c>
      <c r="V33" s="1079">
        <v>0</v>
      </c>
      <c r="W33" s="1076"/>
      <c r="X33" s="1080" t="s">
        <v>30</v>
      </c>
      <c r="Y33" s="1076"/>
      <c r="Z33" s="1069">
        <v>0</v>
      </c>
      <c r="AA33" s="1069">
        <v>0</v>
      </c>
      <c r="AB33" s="1069">
        <v>0</v>
      </c>
      <c r="AC33" s="1079">
        <v>0</v>
      </c>
      <c r="AD33" s="1076"/>
      <c r="AE33" s="1070" t="s">
        <v>30</v>
      </c>
      <c r="AF33" s="1070" t="s">
        <v>30</v>
      </c>
      <c r="AG33" s="1070">
        <v>0</v>
      </c>
      <c r="AH33" s="857">
        <v>38.783175999999997</v>
      </c>
      <c r="AI33" s="101">
        <v>30</v>
      </c>
      <c r="AL33" s="230"/>
    </row>
    <row r="34" spans="1:38" ht="11.25" customHeight="1">
      <c r="A34" s="1217"/>
      <c r="B34" s="1220"/>
      <c r="C34" s="1192" t="s">
        <v>44</v>
      </c>
      <c r="D34" s="1192"/>
      <c r="E34" s="102">
        <v>30</v>
      </c>
      <c r="F34" s="1087">
        <v>0</v>
      </c>
      <c r="G34" s="1070">
        <v>0</v>
      </c>
      <c r="H34" s="1080">
        <v>0</v>
      </c>
      <c r="I34" s="1087">
        <v>0</v>
      </c>
      <c r="J34" s="1070">
        <v>0</v>
      </c>
      <c r="K34" s="1080">
        <v>0</v>
      </c>
      <c r="L34" s="1075"/>
      <c r="M34" s="1070">
        <v>0</v>
      </c>
      <c r="N34" s="1076"/>
      <c r="O34" s="1070" t="s">
        <v>30</v>
      </c>
      <c r="P34" s="1076"/>
      <c r="Q34" s="1070" t="s">
        <v>30</v>
      </c>
      <c r="R34" s="1070">
        <v>14.036</v>
      </c>
      <c r="S34" s="1070">
        <v>223.22500000000002</v>
      </c>
      <c r="T34" s="1070" t="s">
        <v>30</v>
      </c>
      <c r="U34" s="1070" t="s">
        <v>30</v>
      </c>
      <c r="V34" s="1080" t="s">
        <v>30</v>
      </c>
      <c r="W34" s="1076"/>
      <c r="X34" s="1080">
        <v>3607.6244444444446</v>
      </c>
      <c r="Y34" s="1076"/>
      <c r="Z34" s="1069">
        <v>0</v>
      </c>
      <c r="AA34" s="1069">
        <v>0</v>
      </c>
      <c r="AB34" s="1069">
        <v>0</v>
      </c>
      <c r="AC34" s="1079">
        <v>2.3000787298030735E-3</v>
      </c>
      <c r="AD34" s="1076"/>
      <c r="AE34" s="1070" t="s">
        <v>30</v>
      </c>
      <c r="AF34" s="1070" t="s">
        <v>30</v>
      </c>
      <c r="AG34" s="1070" t="s">
        <v>30</v>
      </c>
      <c r="AH34" s="857">
        <v>57195.637248042149</v>
      </c>
      <c r="AI34" s="101">
        <v>31</v>
      </c>
      <c r="AL34" s="230"/>
    </row>
    <row r="35" spans="1:38" ht="11.25" customHeight="1">
      <c r="A35" s="1217"/>
      <c r="B35" s="1220"/>
      <c r="C35" s="1192" t="s">
        <v>43</v>
      </c>
      <c r="D35" s="1192"/>
      <c r="E35" s="100">
        <v>31</v>
      </c>
      <c r="F35" s="1075"/>
      <c r="G35" s="1073"/>
      <c r="H35" s="1074"/>
      <c r="I35" s="1076"/>
      <c r="J35" s="1076"/>
      <c r="K35" s="1074"/>
      <c r="L35" s="1075"/>
      <c r="M35" s="1076"/>
      <c r="N35" s="1076"/>
      <c r="O35" s="1076"/>
      <c r="P35" s="1076"/>
      <c r="Q35" s="1076"/>
      <c r="R35" s="1076"/>
      <c r="S35" s="1076"/>
      <c r="T35" s="1076"/>
      <c r="U35" s="1076"/>
      <c r="V35" s="1074"/>
      <c r="W35" s="1076"/>
      <c r="X35" s="1080">
        <v>1094.6859184144403</v>
      </c>
      <c r="Y35" s="1076"/>
      <c r="Z35" s="1069">
        <v>0</v>
      </c>
      <c r="AA35" s="1076"/>
      <c r="AB35" s="1076"/>
      <c r="AC35" s="1074"/>
      <c r="AD35" s="1076"/>
      <c r="AE35" s="1070">
        <v>358.94794007408166</v>
      </c>
      <c r="AF35" s="1070">
        <v>3.312036</v>
      </c>
      <c r="AG35" s="1076"/>
      <c r="AH35" s="854">
        <v>5236.3939265586787</v>
      </c>
      <c r="AI35" s="99">
        <v>32</v>
      </c>
      <c r="AL35" s="230"/>
    </row>
    <row r="36" spans="1:38" ht="11.25" customHeight="1">
      <c r="A36" s="1218"/>
      <c r="B36" s="1220"/>
      <c r="C36" s="1191" t="s">
        <v>160</v>
      </c>
      <c r="D36" s="1191"/>
      <c r="E36" s="96">
        <v>32</v>
      </c>
      <c r="F36" s="1097">
        <v>0</v>
      </c>
      <c r="G36" s="1082">
        <v>0</v>
      </c>
      <c r="H36" s="1099">
        <v>0</v>
      </c>
      <c r="I36" s="1097">
        <v>0</v>
      </c>
      <c r="J36" s="1082">
        <v>0</v>
      </c>
      <c r="K36" s="1099">
        <v>0</v>
      </c>
      <c r="L36" s="1101"/>
      <c r="M36" s="1082">
        <v>0</v>
      </c>
      <c r="N36" s="1104"/>
      <c r="O36" s="1082">
        <v>9.3800326873846168E-4</v>
      </c>
      <c r="P36" s="1104"/>
      <c r="Q36" s="1082" t="s">
        <v>30</v>
      </c>
      <c r="R36" s="1082">
        <v>14.036</v>
      </c>
      <c r="S36" s="1082">
        <v>223.22500000000002</v>
      </c>
      <c r="T36" s="1082" t="s">
        <v>30</v>
      </c>
      <c r="U36" s="1082" t="s">
        <v>30</v>
      </c>
      <c r="V36" s="1099" t="s">
        <v>30</v>
      </c>
      <c r="W36" s="1086"/>
      <c r="X36" s="1099" t="s">
        <v>30</v>
      </c>
      <c r="Y36" s="1086"/>
      <c r="Z36" s="1071">
        <v>0</v>
      </c>
      <c r="AA36" s="1071">
        <v>0</v>
      </c>
      <c r="AB36" s="1071">
        <v>0</v>
      </c>
      <c r="AC36" s="1083">
        <v>2.3000787298030735E-3</v>
      </c>
      <c r="AD36" s="1086"/>
      <c r="AE36" s="1082">
        <v>3782.6378900740815</v>
      </c>
      <c r="AF36" s="1082">
        <v>52.850035999999996</v>
      </c>
      <c r="AG36" s="1082" t="s">
        <v>30</v>
      </c>
      <c r="AH36" s="856">
        <v>71357.932750600827</v>
      </c>
      <c r="AI36" s="95">
        <v>33</v>
      </c>
      <c r="AJ36" s="227"/>
      <c r="AK36" s="227"/>
      <c r="AL36" s="230"/>
    </row>
    <row r="37" spans="1:38" ht="11.25" customHeight="1">
      <c r="A37" s="183"/>
      <c r="B37" s="1213"/>
      <c r="C37" s="1193" t="s">
        <v>93</v>
      </c>
      <c r="D37" s="1193"/>
      <c r="E37" s="106">
        <v>33</v>
      </c>
      <c r="F37" s="1103"/>
      <c r="G37" s="1103"/>
      <c r="H37" s="1077"/>
      <c r="I37" s="1104"/>
      <c r="J37" s="1076"/>
      <c r="K37" s="1074"/>
      <c r="L37" s="1101"/>
      <c r="M37" s="1086"/>
      <c r="N37" s="1104"/>
      <c r="O37" s="1104"/>
      <c r="P37" s="1104"/>
      <c r="Q37" s="1104"/>
      <c r="R37" s="1104"/>
      <c r="S37" s="1104"/>
      <c r="T37" s="1104"/>
      <c r="U37" s="1104"/>
      <c r="V37" s="1077"/>
      <c r="W37" s="1104"/>
      <c r="X37" s="1105">
        <v>24.621732235805791</v>
      </c>
      <c r="Y37" s="1104"/>
      <c r="Z37" s="1071">
        <v>164.42860988699999</v>
      </c>
      <c r="AA37" s="1104"/>
      <c r="AB37" s="1104"/>
      <c r="AC37" s="1077"/>
      <c r="AD37" s="1104"/>
      <c r="AE37" s="1106">
        <v>3033.6835519338547</v>
      </c>
      <c r="AF37" s="1107">
        <v>7438.8158424000012</v>
      </c>
      <c r="AG37" s="1086"/>
      <c r="AH37" s="856">
        <v>18613.14347529778</v>
      </c>
      <c r="AI37" s="95">
        <v>34</v>
      </c>
      <c r="AL37" s="230"/>
    </row>
    <row r="38" spans="1:38" ht="11.25" customHeight="1">
      <c r="A38" s="183"/>
      <c r="B38" s="1220"/>
      <c r="C38" s="1191" t="s">
        <v>87</v>
      </c>
      <c r="D38" s="1191"/>
      <c r="E38" s="96">
        <v>34</v>
      </c>
      <c r="F38" s="1097" t="s">
        <v>30</v>
      </c>
      <c r="G38" s="1082">
        <v>0</v>
      </c>
      <c r="H38" s="1099" t="s">
        <v>30</v>
      </c>
      <c r="I38" s="1071">
        <v>2.1619999999999999</v>
      </c>
      <c r="J38" s="1071">
        <v>515.34405700000002</v>
      </c>
      <c r="K38" s="1083">
        <v>0</v>
      </c>
      <c r="L38" s="1101"/>
      <c r="M38" s="1071">
        <v>720.15794810495368</v>
      </c>
      <c r="N38" s="1071">
        <v>2857.4374980956804</v>
      </c>
      <c r="O38" s="1082" t="s">
        <v>30</v>
      </c>
      <c r="P38" s="1071">
        <v>120.82853376607022</v>
      </c>
      <c r="Q38" s="1082" t="s">
        <v>30</v>
      </c>
      <c r="R38" s="1082">
        <v>26.895399999999999</v>
      </c>
      <c r="S38" s="1082" t="s">
        <v>30</v>
      </c>
      <c r="T38" s="1082" t="s">
        <v>30</v>
      </c>
      <c r="U38" s="1082" t="s">
        <v>30</v>
      </c>
      <c r="V38" s="1099" t="s">
        <v>30</v>
      </c>
      <c r="W38" s="1086"/>
      <c r="X38" s="1099" t="s">
        <v>30</v>
      </c>
      <c r="Y38" s="1104"/>
      <c r="Z38" s="1082" t="s">
        <v>30</v>
      </c>
      <c r="AA38" s="1107">
        <v>117595.31469674711</v>
      </c>
      <c r="AB38" s="1082" t="s">
        <v>30</v>
      </c>
      <c r="AC38" s="1099">
        <v>43749.857459683815</v>
      </c>
      <c r="AD38" s="1086"/>
      <c r="AE38" s="1082">
        <v>79367.208000000013</v>
      </c>
      <c r="AF38" s="1071">
        <v>55604.260811199994</v>
      </c>
      <c r="AG38" s="1082" t="s">
        <v>30</v>
      </c>
      <c r="AH38" s="954">
        <v>1431678.7772850418</v>
      </c>
      <c r="AI38" s="95">
        <v>35</v>
      </c>
      <c r="AJ38" s="227"/>
      <c r="AK38" s="227"/>
      <c r="AL38" s="230"/>
    </row>
    <row r="39" spans="1:38" ht="11.25" customHeight="1">
      <c r="A39" s="183"/>
      <c r="B39" s="1220"/>
      <c r="C39" s="1191" t="s">
        <v>33</v>
      </c>
      <c r="D39" s="1191"/>
      <c r="E39" s="96">
        <v>35</v>
      </c>
      <c r="F39" s="1097" t="s">
        <v>30</v>
      </c>
      <c r="G39" s="1082">
        <v>0</v>
      </c>
      <c r="H39" s="1099" t="s">
        <v>30</v>
      </c>
      <c r="I39" s="1097">
        <v>0</v>
      </c>
      <c r="J39" s="1082">
        <v>118.4426</v>
      </c>
      <c r="K39" s="1099">
        <v>0</v>
      </c>
      <c r="L39" s="1101"/>
      <c r="M39" s="1071">
        <v>720.15794810495368</v>
      </c>
      <c r="N39" s="1108"/>
      <c r="O39" s="1109">
        <v>0</v>
      </c>
      <c r="P39" s="1110"/>
      <c r="Q39" s="1082" t="s">
        <v>30</v>
      </c>
      <c r="R39" s="1109">
        <v>0</v>
      </c>
      <c r="S39" s="1082" t="s">
        <v>30</v>
      </c>
      <c r="T39" s="1082" t="s">
        <v>30</v>
      </c>
      <c r="U39" s="1082" t="s">
        <v>30</v>
      </c>
      <c r="V39" s="1099" t="s">
        <v>30</v>
      </c>
      <c r="W39" s="1086"/>
      <c r="X39" s="1099" t="s">
        <v>30</v>
      </c>
      <c r="Y39" s="1102"/>
      <c r="Z39" s="1082" t="s">
        <v>30</v>
      </c>
      <c r="AA39" s="1086"/>
      <c r="AB39" s="1082" t="s">
        <v>30</v>
      </c>
      <c r="AC39" s="1099">
        <v>0</v>
      </c>
      <c r="AD39" s="1086"/>
      <c r="AE39" s="1086"/>
      <c r="AF39" s="1086"/>
      <c r="AG39" s="1082" t="s">
        <v>30</v>
      </c>
      <c r="AH39" s="856">
        <v>63953.828294061146</v>
      </c>
      <c r="AI39" s="95">
        <v>36</v>
      </c>
      <c r="AJ39" s="227"/>
      <c r="AK39" s="227"/>
      <c r="AL39" s="230"/>
    </row>
    <row r="40" spans="1:38" ht="11.25" customHeight="1">
      <c r="A40" s="184"/>
      <c r="B40" s="1227"/>
      <c r="C40" s="1191" t="s">
        <v>57</v>
      </c>
      <c r="D40" s="1191"/>
      <c r="E40" s="96">
        <v>36</v>
      </c>
      <c r="F40" s="1111"/>
      <c r="G40" s="1101"/>
      <c r="H40" s="1112"/>
      <c r="I40" s="1086"/>
      <c r="J40" s="1076"/>
      <c r="K40" s="1074"/>
      <c r="L40" s="1075"/>
      <c r="M40" s="1086"/>
      <c r="N40" s="1104"/>
      <c r="O40" s="1104"/>
      <c r="P40" s="1086"/>
      <c r="Q40" s="1086"/>
      <c r="R40" s="1086"/>
      <c r="S40" s="1086"/>
      <c r="T40" s="1086"/>
      <c r="U40" s="1086"/>
      <c r="V40" s="1083">
        <v>0</v>
      </c>
      <c r="W40" s="1086"/>
      <c r="X40" s="1085"/>
      <c r="Y40" s="1113"/>
      <c r="Z40" s="1113"/>
      <c r="AA40" s="1113"/>
      <c r="AB40" s="1086"/>
      <c r="AC40" s="1085"/>
      <c r="AD40" s="1086"/>
      <c r="AE40" s="1086"/>
      <c r="AF40" s="1071">
        <v>1061.3584807999941</v>
      </c>
      <c r="AG40" s="1086"/>
      <c r="AH40" s="856">
        <v>1061.3584807999941</v>
      </c>
      <c r="AI40" s="95">
        <v>37</v>
      </c>
      <c r="AJ40" s="227"/>
      <c r="AK40" s="227"/>
      <c r="AL40" s="230"/>
    </row>
    <row r="41" spans="1:38" ht="11.25" customHeight="1">
      <c r="A41" s="1216" t="s">
        <v>34</v>
      </c>
      <c r="B41" s="185"/>
      <c r="C41" s="1198" t="s">
        <v>34</v>
      </c>
      <c r="D41" s="1198"/>
      <c r="E41" s="96">
        <v>37</v>
      </c>
      <c r="F41" s="1128">
        <v>228.43600000000001</v>
      </c>
      <c r="G41" s="1091">
        <v>0</v>
      </c>
      <c r="H41" s="1114">
        <v>52.678999999999995</v>
      </c>
      <c r="I41" s="1093">
        <v>2.1619999999999999</v>
      </c>
      <c r="J41" s="1091">
        <v>396.90145699999999</v>
      </c>
      <c r="K41" s="1114">
        <v>0</v>
      </c>
      <c r="L41" s="1115"/>
      <c r="M41" s="1094"/>
      <c r="N41" s="1093">
        <v>2857.4374980956804</v>
      </c>
      <c r="O41" s="1091">
        <v>6239.9504328772928</v>
      </c>
      <c r="P41" s="1093">
        <v>120.82853376607022</v>
      </c>
      <c r="Q41" s="1091">
        <v>2874.8465999999999</v>
      </c>
      <c r="R41" s="1091">
        <v>26.895399999999999</v>
      </c>
      <c r="S41" s="1091">
        <v>32.091999999999999</v>
      </c>
      <c r="T41" s="1091">
        <v>99.380009314461702</v>
      </c>
      <c r="U41" s="1091">
        <v>240.66406588933768</v>
      </c>
      <c r="V41" s="1092">
        <v>0</v>
      </c>
      <c r="W41" s="1094"/>
      <c r="X41" s="1092">
        <v>79433.183989219906</v>
      </c>
      <c r="Y41" s="1094"/>
      <c r="Z41" s="1071">
        <v>347.56121488399998</v>
      </c>
      <c r="AA41" s="1091">
        <v>117595.31469674711</v>
      </c>
      <c r="AB41" s="1091">
        <v>3773.2455</v>
      </c>
      <c r="AC41" s="1114">
        <v>43749.857459683815</v>
      </c>
      <c r="AD41" s="1116"/>
      <c r="AE41" s="1091">
        <v>79367.208000000013</v>
      </c>
      <c r="AF41" s="1093">
        <v>56665.619291999988</v>
      </c>
      <c r="AG41" s="1091">
        <v>23635.729499999998</v>
      </c>
      <c r="AH41" s="953">
        <v>1368786.3074717806</v>
      </c>
      <c r="AI41" s="95">
        <v>38</v>
      </c>
      <c r="AJ41" s="227"/>
      <c r="AK41" s="227"/>
      <c r="AL41" s="230"/>
    </row>
    <row r="42" spans="1:38" ht="11.25" customHeight="1">
      <c r="A42" s="1217"/>
      <c r="B42" s="185"/>
      <c r="C42" s="1192" t="s">
        <v>104</v>
      </c>
      <c r="D42" s="1192"/>
      <c r="E42" s="100">
        <v>38</v>
      </c>
      <c r="F42" s="1087" t="s">
        <v>30</v>
      </c>
      <c r="G42" s="1070">
        <v>0</v>
      </c>
      <c r="H42" s="1080" t="s">
        <v>30</v>
      </c>
      <c r="I42" s="1088">
        <v>0</v>
      </c>
      <c r="J42" s="1070" t="s">
        <v>30</v>
      </c>
      <c r="K42" s="1080">
        <v>0</v>
      </c>
      <c r="L42" s="1075"/>
      <c r="M42" s="1076"/>
      <c r="N42" s="1076"/>
      <c r="O42" s="1070" t="s">
        <v>30</v>
      </c>
      <c r="P42" s="1076"/>
      <c r="Q42" s="1070">
        <v>37.465000000000003</v>
      </c>
      <c r="R42" s="1070" t="s">
        <v>30</v>
      </c>
      <c r="S42" s="1070">
        <v>0</v>
      </c>
      <c r="T42" s="1070">
        <v>0</v>
      </c>
      <c r="U42" s="1070">
        <v>1.5089999999999999</v>
      </c>
      <c r="V42" s="1079">
        <v>0</v>
      </c>
      <c r="W42" s="1076"/>
      <c r="X42" s="1079">
        <v>5651.2505555555545</v>
      </c>
      <c r="Y42" s="1076"/>
      <c r="Z42" s="1070">
        <v>166.65875025400001</v>
      </c>
      <c r="AA42" s="1070">
        <v>828.66199999999992</v>
      </c>
      <c r="AB42" s="1070">
        <v>0</v>
      </c>
      <c r="AC42" s="1080">
        <v>8.0901023487439938E-2</v>
      </c>
      <c r="AD42" s="1076"/>
      <c r="AE42" s="1070">
        <v>2921.8054200000001</v>
      </c>
      <c r="AF42" s="1070">
        <v>1566.155</v>
      </c>
      <c r="AG42" s="1070" t="s">
        <v>30</v>
      </c>
      <c r="AH42" s="856">
        <v>36653.64279080175</v>
      </c>
      <c r="AI42" s="101">
        <v>39</v>
      </c>
      <c r="AL42" s="230"/>
    </row>
    <row r="43" spans="1:38" ht="11.25" customHeight="1">
      <c r="A43" s="1217"/>
      <c r="B43" s="185"/>
      <c r="C43" s="1192" t="s">
        <v>103</v>
      </c>
      <c r="D43" s="1192"/>
      <c r="E43" s="102">
        <v>39</v>
      </c>
      <c r="F43" s="1087" t="s">
        <v>30</v>
      </c>
      <c r="G43" s="1070">
        <v>0</v>
      </c>
      <c r="H43" s="1080">
        <v>0</v>
      </c>
      <c r="I43" s="1088">
        <v>0</v>
      </c>
      <c r="J43" s="1069">
        <v>0</v>
      </c>
      <c r="K43" s="1080">
        <v>0</v>
      </c>
      <c r="L43" s="1075"/>
      <c r="M43" s="1076"/>
      <c r="N43" s="1076"/>
      <c r="O43" s="1070">
        <v>0</v>
      </c>
      <c r="P43" s="1076"/>
      <c r="Q43" s="1070">
        <v>3.266</v>
      </c>
      <c r="R43" s="1070">
        <v>0</v>
      </c>
      <c r="S43" s="1070">
        <v>0</v>
      </c>
      <c r="T43" s="1070">
        <v>0</v>
      </c>
      <c r="U43" s="1070">
        <v>0.19500000000000001</v>
      </c>
      <c r="V43" s="1079">
        <v>0</v>
      </c>
      <c r="W43" s="1076"/>
      <c r="X43" s="1079">
        <v>542.91333333333341</v>
      </c>
      <c r="Y43" s="1076"/>
      <c r="Z43" s="1070" t="s">
        <v>30</v>
      </c>
      <c r="AA43" s="1070" t="s">
        <v>30</v>
      </c>
      <c r="AB43" s="1070">
        <v>0</v>
      </c>
      <c r="AC43" s="1080" t="s">
        <v>30</v>
      </c>
      <c r="AD43" s="1076"/>
      <c r="AE43" s="1070">
        <v>523.20636000000002</v>
      </c>
      <c r="AF43" s="1070">
        <v>102.753</v>
      </c>
      <c r="AG43" s="1070">
        <v>0</v>
      </c>
      <c r="AH43" s="857">
        <v>4330.4758959999999</v>
      </c>
      <c r="AI43" s="101">
        <v>40</v>
      </c>
      <c r="AL43" s="230"/>
    </row>
    <row r="44" spans="1:38" ht="11.25" customHeight="1">
      <c r="A44" s="1217"/>
      <c r="B44" s="185"/>
      <c r="C44" s="1192" t="s">
        <v>102</v>
      </c>
      <c r="D44" s="1192"/>
      <c r="E44" s="102">
        <v>40</v>
      </c>
      <c r="F44" s="1087" t="s">
        <v>30</v>
      </c>
      <c r="G44" s="1070">
        <v>0</v>
      </c>
      <c r="H44" s="1080">
        <v>0</v>
      </c>
      <c r="I44" s="1087">
        <v>0</v>
      </c>
      <c r="J44" s="1070" t="s">
        <v>30</v>
      </c>
      <c r="K44" s="1080">
        <v>0</v>
      </c>
      <c r="L44" s="1075"/>
      <c r="M44" s="1076"/>
      <c r="N44" s="1076"/>
      <c r="O44" s="1070" t="s">
        <v>30</v>
      </c>
      <c r="P44" s="1076"/>
      <c r="Q44" s="1070">
        <v>3.2069999999999999</v>
      </c>
      <c r="R44" s="1070" t="s">
        <v>30</v>
      </c>
      <c r="S44" s="1070">
        <v>0</v>
      </c>
      <c r="T44" s="1070" t="s">
        <v>30</v>
      </c>
      <c r="U44" s="1070">
        <v>0.16500000000000001</v>
      </c>
      <c r="V44" s="1079">
        <v>0</v>
      </c>
      <c r="W44" s="1076"/>
      <c r="X44" s="1080">
        <v>3738.2513888888889</v>
      </c>
      <c r="Y44" s="1076"/>
      <c r="Z44" s="1070">
        <v>166.827</v>
      </c>
      <c r="AA44" s="1070" t="s">
        <v>30</v>
      </c>
      <c r="AB44" s="1070" t="s">
        <v>30</v>
      </c>
      <c r="AC44" s="1080" t="s">
        <v>30</v>
      </c>
      <c r="AD44" s="1076"/>
      <c r="AE44" s="1070">
        <v>4850.46994</v>
      </c>
      <c r="AF44" s="1070" t="s">
        <v>30</v>
      </c>
      <c r="AG44" s="1070" t="s">
        <v>30</v>
      </c>
      <c r="AH44" s="854">
        <v>43743.420262525033</v>
      </c>
      <c r="AI44" s="101">
        <v>41</v>
      </c>
      <c r="AL44" s="230"/>
    </row>
    <row r="45" spans="1:38" ht="11.25" customHeight="1">
      <c r="A45" s="1217"/>
      <c r="B45" s="185"/>
      <c r="C45" s="1192" t="s">
        <v>101</v>
      </c>
      <c r="D45" s="1192"/>
      <c r="E45" s="102">
        <v>41</v>
      </c>
      <c r="F45" s="1087" t="s">
        <v>30</v>
      </c>
      <c r="G45" s="1070">
        <v>0</v>
      </c>
      <c r="H45" s="1080" t="s">
        <v>30</v>
      </c>
      <c r="I45" s="1087">
        <v>0</v>
      </c>
      <c r="J45" s="1070">
        <v>0</v>
      </c>
      <c r="K45" s="1080">
        <v>0</v>
      </c>
      <c r="L45" s="1075"/>
      <c r="M45" s="1076"/>
      <c r="N45" s="1076"/>
      <c r="O45" s="1070" t="s">
        <v>30</v>
      </c>
      <c r="P45" s="1076"/>
      <c r="Q45" s="1070">
        <v>7.3739999999999997</v>
      </c>
      <c r="R45" s="1070" t="s">
        <v>30</v>
      </c>
      <c r="S45" s="1070" t="s">
        <v>30</v>
      </c>
      <c r="T45" s="1070" t="s">
        <v>30</v>
      </c>
      <c r="U45" s="1070">
        <v>7.8000000000000014E-2</v>
      </c>
      <c r="V45" s="1079">
        <v>0</v>
      </c>
      <c r="W45" s="1076"/>
      <c r="X45" s="1080">
        <v>4948.5508333333337</v>
      </c>
      <c r="Y45" s="1076"/>
      <c r="Z45" s="1070" t="s">
        <v>30</v>
      </c>
      <c r="AA45" s="1070" t="s">
        <v>30</v>
      </c>
      <c r="AB45" s="1070" t="s">
        <v>30</v>
      </c>
      <c r="AC45" s="1080" t="s">
        <v>30</v>
      </c>
      <c r="AD45" s="1076"/>
      <c r="AE45" s="1070">
        <v>7297.6711599999999</v>
      </c>
      <c r="AF45" s="1070">
        <v>5055.4369999999999</v>
      </c>
      <c r="AG45" s="1070">
        <v>13639.019000000002</v>
      </c>
      <c r="AH45" s="857">
        <v>64180.482639245187</v>
      </c>
      <c r="AI45" s="101">
        <v>42</v>
      </c>
      <c r="AL45" s="230"/>
    </row>
    <row r="46" spans="1:38" ht="11.25" customHeight="1">
      <c r="A46" s="1217"/>
      <c r="B46" s="185"/>
      <c r="C46" s="1192" t="s">
        <v>159</v>
      </c>
      <c r="D46" s="1192"/>
      <c r="E46" s="102">
        <v>42</v>
      </c>
      <c r="F46" s="1087">
        <v>0</v>
      </c>
      <c r="G46" s="1070">
        <v>0</v>
      </c>
      <c r="H46" s="1080">
        <v>0</v>
      </c>
      <c r="I46" s="1087">
        <v>0</v>
      </c>
      <c r="J46" s="1070">
        <v>0</v>
      </c>
      <c r="K46" s="1080">
        <v>0</v>
      </c>
      <c r="L46" s="1075"/>
      <c r="M46" s="1076"/>
      <c r="N46" s="1076"/>
      <c r="O46" s="1070" t="s">
        <v>30</v>
      </c>
      <c r="P46" s="1076"/>
      <c r="Q46" s="1070">
        <v>9.6669999999999998</v>
      </c>
      <c r="R46" s="1070" t="s">
        <v>30</v>
      </c>
      <c r="S46" s="1070">
        <v>0</v>
      </c>
      <c r="T46" s="1070">
        <v>0</v>
      </c>
      <c r="U46" s="1070">
        <v>1.4650000000000001</v>
      </c>
      <c r="V46" s="1080">
        <v>0</v>
      </c>
      <c r="W46" s="1076"/>
      <c r="X46" s="1080">
        <v>1031.7425000000001</v>
      </c>
      <c r="Y46" s="1076"/>
      <c r="Z46" s="1070">
        <v>0</v>
      </c>
      <c r="AA46" s="1070">
        <v>35.731000000000002</v>
      </c>
      <c r="AB46" s="1070" t="s">
        <v>30</v>
      </c>
      <c r="AC46" s="1080" t="s">
        <v>30</v>
      </c>
      <c r="AD46" s="1076"/>
      <c r="AE46" s="1070">
        <v>2426.8265099999999</v>
      </c>
      <c r="AF46" s="1070">
        <v>267.30200000000002</v>
      </c>
      <c r="AG46" s="1070">
        <v>0</v>
      </c>
      <c r="AH46" s="854">
        <v>13263.751748084269</v>
      </c>
      <c r="AI46" s="101">
        <v>43</v>
      </c>
      <c r="AL46" s="230"/>
    </row>
    <row r="47" spans="1:38" ht="11.25" customHeight="1">
      <c r="A47" s="1217"/>
      <c r="B47" s="185"/>
      <c r="C47" s="1192" t="s">
        <v>100</v>
      </c>
      <c r="D47" s="1192"/>
      <c r="E47" s="102">
        <v>43</v>
      </c>
      <c r="F47" s="1087">
        <v>70.756</v>
      </c>
      <c r="G47" s="1070">
        <v>0</v>
      </c>
      <c r="H47" s="1080" t="s">
        <v>30</v>
      </c>
      <c r="I47" s="1087">
        <v>0</v>
      </c>
      <c r="J47" s="1070">
        <v>210.16400000000002</v>
      </c>
      <c r="K47" s="1080">
        <v>0</v>
      </c>
      <c r="L47" s="1075"/>
      <c r="M47" s="1076"/>
      <c r="N47" s="1076"/>
      <c r="O47" s="1070">
        <v>0.85358297455200005</v>
      </c>
      <c r="P47" s="1076"/>
      <c r="Q47" s="1070">
        <v>21.523</v>
      </c>
      <c r="R47" s="1070" t="s">
        <v>30</v>
      </c>
      <c r="S47" s="1070" t="s">
        <v>30</v>
      </c>
      <c r="T47" s="1070">
        <v>79.414000000000001</v>
      </c>
      <c r="U47" s="1070">
        <v>2.1990000000000003</v>
      </c>
      <c r="V47" s="1079">
        <v>0</v>
      </c>
      <c r="W47" s="1076"/>
      <c r="X47" s="1080">
        <v>6953.7172222222216</v>
      </c>
      <c r="Y47" s="1076"/>
      <c r="Z47" s="1070" t="s">
        <v>30</v>
      </c>
      <c r="AA47" s="1070">
        <v>1017.068</v>
      </c>
      <c r="AB47" s="1070">
        <v>3075.9835000000003</v>
      </c>
      <c r="AC47" s="1080" t="s">
        <v>30</v>
      </c>
      <c r="AD47" s="1076"/>
      <c r="AE47" s="1070">
        <v>2657.53361</v>
      </c>
      <c r="AF47" s="1070" t="s">
        <v>30</v>
      </c>
      <c r="AG47" s="1070">
        <v>8992.1385000000009</v>
      </c>
      <c r="AH47" s="857">
        <v>59601.023994342817</v>
      </c>
      <c r="AI47" s="101">
        <v>44</v>
      </c>
      <c r="AL47" s="230"/>
    </row>
    <row r="48" spans="1:38" ht="11.25" customHeight="1">
      <c r="A48" s="1217"/>
      <c r="B48" s="185"/>
      <c r="C48" s="1192" t="s">
        <v>99</v>
      </c>
      <c r="D48" s="1192"/>
      <c r="E48" s="102">
        <v>44</v>
      </c>
      <c r="F48" s="1087">
        <v>0</v>
      </c>
      <c r="G48" s="1070">
        <v>0</v>
      </c>
      <c r="H48" s="1080">
        <v>24.670999999999999</v>
      </c>
      <c r="I48" s="1087">
        <v>0</v>
      </c>
      <c r="J48" s="1070">
        <v>0</v>
      </c>
      <c r="K48" s="1080">
        <v>0</v>
      </c>
      <c r="L48" s="1075"/>
      <c r="M48" s="1076"/>
      <c r="N48" s="1076"/>
      <c r="O48" s="1070" t="s">
        <v>30</v>
      </c>
      <c r="P48" s="1076"/>
      <c r="Q48" s="1070">
        <v>4.08</v>
      </c>
      <c r="R48" s="1070">
        <v>0</v>
      </c>
      <c r="S48" s="1070">
        <v>0</v>
      </c>
      <c r="T48" s="1070">
        <v>0</v>
      </c>
      <c r="U48" s="1070">
        <v>0.81</v>
      </c>
      <c r="V48" s="1079">
        <v>0</v>
      </c>
      <c r="W48" s="1076"/>
      <c r="X48" s="1080">
        <v>1831.0255555555557</v>
      </c>
      <c r="Y48" s="1076"/>
      <c r="Z48" s="1070">
        <v>0</v>
      </c>
      <c r="AA48" s="1070" t="s">
        <v>30</v>
      </c>
      <c r="AB48" s="1070">
        <v>0</v>
      </c>
      <c r="AC48" s="1080" t="s">
        <v>30</v>
      </c>
      <c r="AD48" s="1076"/>
      <c r="AE48" s="1070">
        <v>2524.6256000000003</v>
      </c>
      <c r="AF48" s="1070" t="s">
        <v>30</v>
      </c>
      <c r="AG48" s="1070" t="s">
        <v>30</v>
      </c>
      <c r="AH48" s="854">
        <v>16628.944440210675</v>
      </c>
      <c r="AI48" s="101">
        <v>45</v>
      </c>
      <c r="AL48" s="230"/>
    </row>
    <row r="49" spans="1:38" ht="11.25" customHeight="1">
      <c r="A49" s="1217"/>
      <c r="B49" s="185"/>
      <c r="C49" s="1192" t="s">
        <v>98</v>
      </c>
      <c r="D49" s="1192"/>
      <c r="E49" s="102">
        <v>45</v>
      </c>
      <c r="F49" s="1087">
        <v>0</v>
      </c>
      <c r="G49" s="1070">
        <v>0</v>
      </c>
      <c r="H49" s="1080">
        <v>0</v>
      </c>
      <c r="I49" s="1087">
        <v>0</v>
      </c>
      <c r="J49" s="1070">
        <v>7.2739999999999999E-2</v>
      </c>
      <c r="K49" s="1080">
        <v>0</v>
      </c>
      <c r="L49" s="1075"/>
      <c r="M49" s="1076"/>
      <c r="N49" s="1076"/>
      <c r="O49" s="1070" t="s">
        <v>30</v>
      </c>
      <c r="P49" s="1076"/>
      <c r="Q49" s="1070">
        <v>13.237</v>
      </c>
      <c r="R49" s="1070" t="s">
        <v>30</v>
      </c>
      <c r="S49" s="1070">
        <v>0</v>
      </c>
      <c r="T49" s="1070">
        <v>0</v>
      </c>
      <c r="U49" s="1070">
        <v>1.573</v>
      </c>
      <c r="V49" s="1079">
        <v>0</v>
      </c>
      <c r="W49" s="1076"/>
      <c r="X49" s="1080">
        <v>928.77250000000004</v>
      </c>
      <c r="Y49" s="1076"/>
      <c r="Z49" s="1070" t="s">
        <v>30</v>
      </c>
      <c r="AA49" s="1070" t="s">
        <v>30</v>
      </c>
      <c r="AB49" s="1070">
        <v>0</v>
      </c>
      <c r="AC49" s="1080" t="s">
        <v>30</v>
      </c>
      <c r="AD49" s="1076"/>
      <c r="AE49" s="1070">
        <v>1766.6459</v>
      </c>
      <c r="AF49" s="1070">
        <v>167.92</v>
      </c>
      <c r="AG49" s="1070" t="s">
        <v>30</v>
      </c>
      <c r="AH49" s="857">
        <v>11540.690886766184</v>
      </c>
      <c r="AI49" s="101">
        <v>46</v>
      </c>
      <c r="AL49" s="230"/>
    </row>
    <row r="50" spans="1:38" ht="11.25" customHeight="1">
      <c r="A50" s="1217"/>
      <c r="B50" s="185"/>
      <c r="C50" s="1192" t="s">
        <v>97</v>
      </c>
      <c r="D50" s="1192"/>
      <c r="E50" s="102">
        <v>46</v>
      </c>
      <c r="F50" s="1087" t="s">
        <v>30</v>
      </c>
      <c r="G50" s="1070">
        <v>0</v>
      </c>
      <c r="H50" s="1080" t="s">
        <v>30</v>
      </c>
      <c r="I50" s="1087">
        <v>0</v>
      </c>
      <c r="J50" s="1070">
        <v>0</v>
      </c>
      <c r="K50" s="1080">
        <v>0</v>
      </c>
      <c r="L50" s="1075"/>
      <c r="M50" s="1076"/>
      <c r="N50" s="1076"/>
      <c r="O50" s="1070" t="s">
        <v>30</v>
      </c>
      <c r="P50" s="1076"/>
      <c r="Q50" s="1070">
        <v>13.803000000000001</v>
      </c>
      <c r="R50" s="1070" t="s">
        <v>30</v>
      </c>
      <c r="S50" s="1070">
        <v>0</v>
      </c>
      <c r="T50" s="1070" t="s">
        <v>30</v>
      </c>
      <c r="U50" s="1070">
        <v>2.5350000000000001</v>
      </c>
      <c r="V50" s="1079">
        <v>0</v>
      </c>
      <c r="W50" s="1076"/>
      <c r="X50" s="1080">
        <v>1418.2891666666667</v>
      </c>
      <c r="Y50" s="1076"/>
      <c r="Z50" s="1070" t="s">
        <v>30</v>
      </c>
      <c r="AA50" s="1070">
        <v>113.128</v>
      </c>
      <c r="AB50" s="1070" t="s">
        <v>30</v>
      </c>
      <c r="AC50" s="1080" t="s">
        <v>30</v>
      </c>
      <c r="AD50" s="1076"/>
      <c r="AE50" s="1070">
        <v>2532.1769599999998</v>
      </c>
      <c r="AF50" s="1070">
        <v>934.10400000000004</v>
      </c>
      <c r="AG50" s="1070" t="s">
        <v>30</v>
      </c>
      <c r="AH50" s="854">
        <v>16846.557334825862</v>
      </c>
      <c r="AI50" s="101">
        <v>47</v>
      </c>
      <c r="AL50" s="230"/>
    </row>
    <row r="51" spans="1:38" ht="11.25" customHeight="1">
      <c r="A51" s="1217"/>
      <c r="B51" s="185"/>
      <c r="C51" s="1192" t="s">
        <v>96</v>
      </c>
      <c r="D51" s="1192"/>
      <c r="E51" s="102">
        <v>47</v>
      </c>
      <c r="F51" s="1087">
        <v>0</v>
      </c>
      <c r="G51" s="1070">
        <v>0</v>
      </c>
      <c r="H51" s="1080">
        <v>0</v>
      </c>
      <c r="I51" s="1087">
        <v>0</v>
      </c>
      <c r="J51" s="1070">
        <v>1.4304199999999996</v>
      </c>
      <c r="K51" s="1080">
        <v>0</v>
      </c>
      <c r="L51" s="1075"/>
      <c r="M51" s="1076"/>
      <c r="N51" s="1076"/>
      <c r="O51" s="1070" t="s">
        <v>30</v>
      </c>
      <c r="P51" s="1076"/>
      <c r="Q51" s="1070">
        <v>4.4569999999999999</v>
      </c>
      <c r="R51" s="1070" t="s">
        <v>30</v>
      </c>
      <c r="S51" s="1070">
        <v>0</v>
      </c>
      <c r="T51" s="1070" t="s">
        <v>30</v>
      </c>
      <c r="U51" s="1070">
        <v>0.35299999999999998</v>
      </c>
      <c r="V51" s="1079">
        <v>0</v>
      </c>
      <c r="W51" s="1076"/>
      <c r="X51" s="1080">
        <v>489.8075</v>
      </c>
      <c r="Y51" s="1076"/>
      <c r="Z51" s="1070">
        <v>0</v>
      </c>
      <c r="AA51" s="1070">
        <v>9.7360000000000007</v>
      </c>
      <c r="AB51" s="1070">
        <v>0</v>
      </c>
      <c r="AC51" s="1080" t="s">
        <v>30</v>
      </c>
      <c r="AD51" s="1076"/>
      <c r="AE51" s="1070">
        <v>1119.21712</v>
      </c>
      <c r="AF51" s="1070">
        <v>543.53899999999999</v>
      </c>
      <c r="AG51" s="1070" t="s">
        <v>30</v>
      </c>
      <c r="AH51" s="857">
        <v>6706.2741723288827</v>
      </c>
      <c r="AI51" s="101">
        <v>48</v>
      </c>
      <c r="AL51" s="230"/>
    </row>
    <row r="52" spans="1:38" ht="11.25" customHeight="1">
      <c r="A52" s="1217"/>
      <c r="B52" s="185"/>
      <c r="C52" s="1192" t="s">
        <v>95</v>
      </c>
      <c r="D52" s="1192"/>
      <c r="E52" s="102">
        <v>48</v>
      </c>
      <c r="F52" s="1087">
        <v>0</v>
      </c>
      <c r="G52" s="1070">
        <v>0</v>
      </c>
      <c r="H52" s="1080">
        <v>0</v>
      </c>
      <c r="I52" s="1087">
        <v>0</v>
      </c>
      <c r="J52" s="1070">
        <v>12.79894</v>
      </c>
      <c r="K52" s="1080">
        <v>0</v>
      </c>
      <c r="L52" s="1075"/>
      <c r="M52" s="1076"/>
      <c r="N52" s="1076"/>
      <c r="O52" s="1070" t="s">
        <v>30</v>
      </c>
      <c r="P52" s="1076"/>
      <c r="Q52" s="1070">
        <v>6.2350000000000003</v>
      </c>
      <c r="R52" s="1070">
        <v>0</v>
      </c>
      <c r="S52" s="1070">
        <v>0</v>
      </c>
      <c r="T52" s="1070" t="s">
        <v>30</v>
      </c>
      <c r="U52" s="1070">
        <v>0.32700000000000001</v>
      </c>
      <c r="V52" s="1079">
        <v>0</v>
      </c>
      <c r="W52" s="1076"/>
      <c r="X52" s="1079">
        <v>1965.0972222222222</v>
      </c>
      <c r="Y52" s="1076"/>
      <c r="Z52" s="1070" t="s">
        <v>30</v>
      </c>
      <c r="AA52" s="1070">
        <v>80.037000000000006</v>
      </c>
      <c r="AB52" s="1070">
        <v>0</v>
      </c>
      <c r="AC52" s="1080" t="s">
        <v>30</v>
      </c>
      <c r="AD52" s="1076"/>
      <c r="AE52" s="1070">
        <v>3422.6183399999995</v>
      </c>
      <c r="AF52" s="1070">
        <v>1711.8519999999999</v>
      </c>
      <c r="AG52" s="1070">
        <v>0</v>
      </c>
      <c r="AH52" s="857">
        <v>21773.105461610336</v>
      </c>
      <c r="AI52" s="101">
        <v>49</v>
      </c>
      <c r="AL52" s="230"/>
    </row>
    <row r="53" spans="1:38" ht="11.25" customHeight="1">
      <c r="A53" s="1217"/>
      <c r="B53" s="185"/>
      <c r="C53" s="1192" t="s">
        <v>158</v>
      </c>
      <c r="D53" s="1192"/>
      <c r="E53" s="102">
        <v>49</v>
      </c>
      <c r="F53" s="1087">
        <v>0</v>
      </c>
      <c r="G53" s="1070">
        <v>0</v>
      </c>
      <c r="H53" s="1080">
        <v>0</v>
      </c>
      <c r="I53" s="1087">
        <v>2.1619999999999999</v>
      </c>
      <c r="J53" s="1070">
        <v>79.177233000000001</v>
      </c>
      <c r="K53" s="1080">
        <v>0</v>
      </c>
      <c r="L53" s="1075"/>
      <c r="M53" s="1076"/>
      <c r="N53" s="1076"/>
      <c r="O53" s="1070" t="s">
        <v>30</v>
      </c>
      <c r="P53" s="1076"/>
      <c r="Q53" s="1070">
        <v>14.338999999999999</v>
      </c>
      <c r="R53" s="1070" t="s">
        <v>30</v>
      </c>
      <c r="S53" s="1070" t="s">
        <v>30</v>
      </c>
      <c r="T53" s="1070" t="s">
        <v>30</v>
      </c>
      <c r="U53" s="1070">
        <v>2.7079999999999997</v>
      </c>
      <c r="V53" s="1079">
        <v>0</v>
      </c>
      <c r="W53" s="1076"/>
      <c r="X53" s="1079">
        <v>999.73638888888888</v>
      </c>
      <c r="Y53" s="1076"/>
      <c r="Z53" s="1070" t="s">
        <v>30</v>
      </c>
      <c r="AA53" s="1070">
        <v>12063.643999999998</v>
      </c>
      <c r="AB53" s="1070">
        <v>0</v>
      </c>
      <c r="AC53" s="1080" t="s">
        <v>30</v>
      </c>
      <c r="AD53" s="1076"/>
      <c r="AE53" s="1070">
        <v>2841.9215599999998</v>
      </c>
      <c r="AF53" s="1070">
        <v>976.82600000000002</v>
      </c>
      <c r="AG53" s="1070" t="s">
        <v>30</v>
      </c>
      <c r="AH53" s="854">
        <v>29632.04697797812</v>
      </c>
      <c r="AI53" s="99">
        <v>50</v>
      </c>
      <c r="AL53" s="230"/>
    </row>
    <row r="54" spans="1:38" ht="11.25" customHeight="1">
      <c r="A54" s="1217"/>
      <c r="B54" s="185"/>
      <c r="C54" s="1191" t="s">
        <v>389</v>
      </c>
      <c r="D54" s="1191"/>
      <c r="E54" s="96">
        <v>50</v>
      </c>
      <c r="F54" s="1097">
        <v>224.21800000000002</v>
      </c>
      <c r="G54" s="1082">
        <v>0</v>
      </c>
      <c r="H54" s="1099">
        <v>52.678999999999995</v>
      </c>
      <c r="I54" s="1084">
        <v>2.1619999999999999</v>
      </c>
      <c r="J54" s="1071">
        <v>317.82155299999999</v>
      </c>
      <c r="K54" s="1083">
        <v>0</v>
      </c>
      <c r="L54" s="1117"/>
      <c r="M54" s="1086"/>
      <c r="N54" s="1086"/>
      <c r="O54" s="1082">
        <v>1.2906924977841232</v>
      </c>
      <c r="P54" s="1086"/>
      <c r="Q54" s="1082">
        <v>138.65299999999999</v>
      </c>
      <c r="R54" s="1082" t="s">
        <v>30</v>
      </c>
      <c r="S54" s="1082">
        <v>32.091999999999999</v>
      </c>
      <c r="T54" s="1082" t="s">
        <v>30</v>
      </c>
      <c r="U54" s="1082">
        <v>13.917000000000002</v>
      </c>
      <c r="V54" s="1083">
        <v>0</v>
      </c>
      <c r="W54" s="1086"/>
      <c r="X54" s="1083">
        <v>30499.154166666664</v>
      </c>
      <c r="Y54" s="1086"/>
      <c r="Z54" s="1071">
        <v>347.56121488399998</v>
      </c>
      <c r="AA54" s="1082">
        <v>17171.091</v>
      </c>
      <c r="AB54" s="1082">
        <v>3773.2455</v>
      </c>
      <c r="AC54" s="1099">
        <v>151.79690833220903</v>
      </c>
      <c r="AD54" s="1086"/>
      <c r="AE54" s="1082">
        <v>34884.718479999996</v>
      </c>
      <c r="AF54" s="1071">
        <v>17542.772999999997</v>
      </c>
      <c r="AG54" s="1082">
        <v>23635.729499999998</v>
      </c>
      <c r="AH54" s="856">
        <v>324900.41660471912</v>
      </c>
      <c r="AI54" s="95">
        <v>51</v>
      </c>
      <c r="AJ54" s="227"/>
      <c r="AK54" s="227"/>
      <c r="AL54" s="230"/>
    </row>
    <row r="55" spans="1:38" ht="11.25" customHeight="1">
      <c r="A55" s="1217"/>
      <c r="B55" s="185"/>
      <c r="C55" s="1205" t="s">
        <v>41</v>
      </c>
      <c r="D55" s="1205"/>
      <c r="E55" s="100">
        <v>51</v>
      </c>
      <c r="F55" s="1087">
        <v>0</v>
      </c>
      <c r="G55" s="1118"/>
      <c r="H55" s="1074"/>
      <c r="I55" s="1076"/>
      <c r="J55" s="1069">
        <v>0</v>
      </c>
      <c r="K55" s="1074"/>
      <c r="L55" s="1075"/>
      <c r="M55" s="1076"/>
      <c r="N55" s="1076"/>
      <c r="O55" s="1069">
        <v>55.34219285556923</v>
      </c>
      <c r="P55" s="1076"/>
      <c r="Q55" s="1076"/>
      <c r="R55" s="1076"/>
      <c r="S55" s="1076"/>
      <c r="T55" s="1076"/>
      <c r="U55" s="1069">
        <v>0</v>
      </c>
      <c r="V55" s="1074"/>
      <c r="W55" s="1076"/>
      <c r="X55" s="1074"/>
      <c r="Y55" s="1076"/>
      <c r="Z55" s="1076"/>
      <c r="AA55" s="1076"/>
      <c r="AB55" s="1076"/>
      <c r="AC55" s="1079">
        <v>135.85095734415881</v>
      </c>
      <c r="AD55" s="1076"/>
      <c r="AE55" s="1070">
        <v>2301.7598888888888</v>
      </c>
      <c r="AF55" s="1076"/>
      <c r="AG55" s="1076"/>
      <c r="AH55" s="856">
        <v>10782.420398248476</v>
      </c>
      <c r="AI55" s="101">
        <v>52</v>
      </c>
      <c r="AL55" s="230"/>
    </row>
    <row r="56" spans="1:38" ht="11.25" customHeight="1">
      <c r="A56" s="1217"/>
      <c r="B56" s="185"/>
      <c r="C56" s="1192" t="s">
        <v>40</v>
      </c>
      <c r="D56" s="1192"/>
      <c r="E56" s="100">
        <v>52</v>
      </c>
      <c r="F56" s="1075"/>
      <c r="G56" s="1118"/>
      <c r="H56" s="1074"/>
      <c r="I56" s="1076"/>
      <c r="J56" s="1076"/>
      <c r="K56" s="1074"/>
      <c r="L56" s="1075"/>
      <c r="M56" s="1076"/>
      <c r="N56" s="1069">
        <v>2790.0312039155692</v>
      </c>
      <c r="O56" s="1069">
        <v>5670.2297595240007</v>
      </c>
      <c r="P56" s="1076"/>
      <c r="Q56" s="1076"/>
      <c r="R56" s="1076"/>
      <c r="S56" s="1076"/>
      <c r="T56" s="1076"/>
      <c r="U56" s="1069">
        <v>43.165099806027413</v>
      </c>
      <c r="V56" s="1074"/>
      <c r="W56" s="1076"/>
      <c r="X56" s="1079">
        <v>223.66125255115119</v>
      </c>
      <c r="Y56" s="1076"/>
      <c r="Z56" s="1076"/>
      <c r="AA56" s="1076"/>
      <c r="AB56" s="1076"/>
      <c r="AC56" s="1079">
        <v>19328.116791316446</v>
      </c>
      <c r="AD56" s="1076"/>
      <c r="AE56" s="1070">
        <v>46.277777777777786</v>
      </c>
      <c r="AF56" s="1076"/>
      <c r="AG56" s="1076"/>
      <c r="AH56" s="857">
        <v>385466.68827461667</v>
      </c>
      <c r="AI56" s="101">
        <v>53</v>
      </c>
      <c r="AL56" s="230"/>
    </row>
    <row r="57" spans="1:38" ht="11.25" customHeight="1">
      <c r="A57" s="1217"/>
      <c r="B57" s="185"/>
      <c r="C57" s="1192" t="s">
        <v>39</v>
      </c>
      <c r="D57" s="1192"/>
      <c r="E57" s="100">
        <v>53</v>
      </c>
      <c r="F57" s="1075"/>
      <c r="G57" s="1118"/>
      <c r="H57" s="1074"/>
      <c r="I57" s="1076"/>
      <c r="J57" s="1076"/>
      <c r="K57" s="1074"/>
      <c r="L57" s="1075"/>
      <c r="M57" s="1076"/>
      <c r="N57" s="1069">
        <v>1.132551965990922</v>
      </c>
      <c r="O57" s="1076"/>
      <c r="P57" s="1069">
        <v>120.29628085382001</v>
      </c>
      <c r="Q57" s="1076"/>
      <c r="R57" s="1076"/>
      <c r="S57" s="1076"/>
      <c r="T57" s="1076"/>
      <c r="U57" s="1076"/>
      <c r="V57" s="1074"/>
      <c r="W57" s="1076"/>
      <c r="X57" s="1074"/>
      <c r="Y57" s="1076"/>
      <c r="Z57" s="1076"/>
      <c r="AA57" s="1076"/>
      <c r="AB57" s="1076"/>
      <c r="AC57" s="1074"/>
      <c r="AD57" s="1076"/>
      <c r="AE57" s="1076"/>
      <c r="AF57" s="1076"/>
      <c r="AG57" s="1076"/>
      <c r="AH57" s="857">
        <v>5197.9943982466557</v>
      </c>
      <c r="AI57" s="101">
        <v>54</v>
      </c>
      <c r="AL57" s="230"/>
    </row>
    <row r="58" spans="1:38" ht="11.25" customHeight="1">
      <c r="A58" s="1217"/>
      <c r="B58" s="185"/>
      <c r="C58" s="1192" t="s">
        <v>38</v>
      </c>
      <c r="D58" s="1192"/>
      <c r="E58" s="100">
        <v>54</v>
      </c>
      <c r="F58" s="1075"/>
      <c r="G58" s="1118"/>
      <c r="H58" s="1074"/>
      <c r="I58" s="1076"/>
      <c r="J58" s="1076"/>
      <c r="K58" s="1074"/>
      <c r="L58" s="1075"/>
      <c r="M58" s="1076"/>
      <c r="N58" s="1076"/>
      <c r="O58" s="1069">
        <v>2.8140098062153847</v>
      </c>
      <c r="P58" s="1076"/>
      <c r="Q58" s="1070">
        <v>0.67920000000000003</v>
      </c>
      <c r="R58" s="1076"/>
      <c r="S58" s="1076"/>
      <c r="T58" s="1076"/>
      <c r="U58" s="1076"/>
      <c r="V58" s="1074"/>
      <c r="W58" s="1076"/>
      <c r="X58" s="1074"/>
      <c r="Y58" s="1076"/>
      <c r="Z58" s="1076"/>
      <c r="AA58" s="1076"/>
      <c r="AB58" s="1076"/>
      <c r="AC58" s="1119">
        <v>6.9076757971606151</v>
      </c>
      <c r="AD58" s="1076"/>
      <c r="AE58" s="1076"/>
      <c r="AF58" s="1076"/>
      <c r="AG58" s="1076"/>
      <c r="AH58" s="854">
        <v>156.00019321263434</v>
      </c>
      <c r="AI58" s="99">
        <v>55</v>
      </c>
      <c r="AL58" s="230"/>
    </row>
    <row r="59" spans="1:38" ht="11.25" customHeight="1">
      <c r="A59" s="1217"/>
      <c r="B59" s="185"/>
      <c r="C59" s="1191" t="s">
        <v>157</v>
      </c>
      <c r="D59" s="1191"/>
      <c r="E59" s="96">
        <v>55</v>
      </c>
      <c r="F59" s="1097">
        <v>0</v>
      </c>
      <c r="G59" s="1120"/>
      <c r="H59" s="1085"/>
      <c r="I59" s="1086"/>
      <c r="J59" s="1071">
        <v>0</v>
      </c>
      <c r="K59" s="1085"/>
      <c r="L59" s="1117"/>
      <c r="M59" s="1086"/>
      <c r="N59" s="1071">
        <v>2791.1637558815601</v>
      </c>
      <c r="O59" s="1107">
        <v>5728.3859621857855</v>
      </c>
      <c r="P59" s="1071">
        <v>120.29628085382001</v>
      </c>
      <c r="Q59" s="1082">
        <v>0.67920000000000003</v>
      </c>
      <c r="R59" s="1086"/>
      <c r="S59" s="1086"/>
      <c r="T59" s="1086"/>
      <c r="U59" s="1071">
        <v>43.165099806027413</v>
      </c>
      <c r="V59" s="1085"/>
      <c r="W59" s="1086"/>
      <c r="X59" s="1083">
        <v>223.66125255115119</v>
      </c>
      <c r="Y59" s="1086"/>
      <c r="Z59" s="1086"/>
      <c r="AA59" s="1086"/>
      <c r="AB59" s="1086"/>
      <c r="AC59" s="1083">
        <v>19470.875424457765</v>
      </c>
      <c r="AD59" s="1086"/>
      <c r="AE59" s="1082">
        <v>2348.0376666666666</v>
      </c>
      <c r="AF59" s="1086"/>
      <c r="AG59" s="1086"/>
      <c r="AH59" s="856">
        <v>401603.10326432454</v>
      </c>
      <c r="AI59" s="95">
        <v>56</v>
      </c>
      <c r="AJ59" s="227"/>
      <c r="AK59" s="227"/>
      <c r="AL59" s="230"/>
    </row>
    <row r="60" spans="1:38" ht="11.25" customHeight="1">
      <c r="A60" s="1218"/>
      <c r="B60" s="186"/>
      <c r="C60" s="1204" t="s">
        <v>390</v>
      </c>
      <c r="D60" s="1204"/>
      <c r="E60" s="96">
        <v>56</v>
      </c>
      <c r="F60" s="1097">
        <v>4.218</v>
      </c>
      <c r="G60" s="1082">
        <v>0</v>
      </c>
      <c r="H60" s="1099">
        <v>0</v>
      </c>
      <c r="I60" s="1084">
        <v>0</v>
      </c>
      <c r="J60" s="1071">
        <v>79.079903999999985</v>
      </c>
      <c r="K60" s="1083">
        <v>0</v>
      </c>
      <c r="L60" s="1117"/>
      <c r="M60" s="1086"/>
      <c r="N60" s="1071">
        <v>66.273742214120247</v>
      </c>
      <c r="O60" s="1082">
        <v>510.2737781937231</v>
      </c>
      <c r="P60" s="1082">
        <v>0.53225291225017135</v>
      </c>
      <c r="Q60" s="1082">
        <v>2735.5144</v>
      </c>
      <c r="R60" s="1082" t="s">
        <v>30</v>
      </c>
      <c r="S60" s="1086"/>
      <c r="T60" s="1082" t="s">
        <v>30</v>
      </c>
      <c r="U60" s="1082">
        <v>183.58196608331025</v>
      </c>
      <c r="V60" s="1085"/>
      <c r="W60" s="1086"/>
      <c r="X60" s="1083">
        <v>48710.368570002094</v>
      </c>
      <c r="Y60" s="1086"/>
      <c r="Z60" s="1082">
        <v>0</v>
      </c>
      <c r="AA60" s="1071">
        <v>100424.22369674711</v>
      </c>
      <c r="AB60" s="1086"/>
      <c r="AC60" s="1099">
        <v>24127.185126893841</v>
      </c>
      <c r="AD60" s="1086"/>
      <c r="AE60" s="1082">
        <v>42134.451853333354</v>
      </c>
      <c r="AF60" s="1071">
        <v>39122.846291999987</v>
      </c>
      <c r="AG60" s="1086"/>
      <c r="AH60" s="861">
        <v>642282.78760273708</v>
      </c>
      <c r="AI60" s="95">
        <v>57</v>
      </c>
      <c r="AJ60" s="227"/>
      <c r="AK60" s="227"/>
      <c r="AL60" s="230"/>
    </row>
    <row r="61" spans="1:38" s="231" customFormat="1" ht="11.25" customHeight="1">
      <c r="A61" s="61" t="s">
        <v>128</v>
      </c>
      <c r="B61" s="133"/>
      <c r="C61" s="132"/>
      <c r="D61" s="132"/>
      <c r="E61" s="127"/>
      <c r="F61" s="126"/>
      <c r="G61" s="130"/>
      <c r="H61" s="130"/>
      <c r="I61" s="130"/>
      <c r="J61" s="126"/>
      <c r="K61" s="130"/>
      <c r="L61" s="131"/>
      <c r="M61" s="126"/>
      <c r="N61" s="126"/>
      <c r="O61" s="126"/>
      <c r="P61" s="126"/>
      <c r="Q61" s="126"/>
      <c r="R61" s="126"/>
      <c r="S61" s="126"/>
      <c r="T61" s="130"/>
      <c r="U61" s="126"/>
      <c r="V61" s="126"/>
      <c r="W61" s="126"/>
      <c r="X61" s="126"/>
      <c r="Y61" s="126"/>
      <c r="Z61" s="126"/>
      <c r="AA61" s="126"/>
      <c r="AB61" s="126"/>
      <c r="AC61" s="126"/>
      <c r="AD61" s="129"/>
      <c r="AE61" s="126"/>
      <c r="AF61" s="126"/>
      <c r="AG61" s="126"/>
      <c r="AH61" s="128"/>
      <c r="AI61" s="127"/>
      <c r="AL61" s="230"/>
    </row>
    <row r="62" spans="1:38" s="231" customFormat="1" ht="11.25" customHeight="1">
      <c r="A62" s="526" t="s">
        <v>446</v>
      </c>
      <c r="B62" s="524"/>
      <c r="C62" s="524"/>
      <c r="D62" s="524"/>
      <c r="E62" s="524"/>
      <c r="F62" s="524"/>
      <c r="G62" s="524"/>
      <c r="H62" s="524"/>
      <c r="I62" s="524"/>
      <c r="J62" s="524"/>
      <c r="K62" s="524"/>
      <c r="L62" s="524"/>
      <c r="M62" s="524"/>
      <c r="N62" s="524"/>
      <c r="O62" s="524"/>
      <c r="P62" s="524"/>
      <c r="Q62" s="524"/>
      <c r="R62" s="126"/>
      <c r="AL62" s="230"/>
    </row>
    <row r="63" spans="1:38" s="231" customFormat="1" ht="11.25" customHeight="1">
      <c r="A63" s="526" t="s">
        <v>436</v>
      </c>
      <c r="B63" s="524"/>
      <c r="C63" s="524"/>
      <c r="D63" s="524"/>
      <c r="E63" s="524"/>
      <c r="F63" s="524"/>
      <c r="G63" s="524"/>
      <c r="H63" s="524"/>
      <c r="I63" s="524"/>
      <c r="J63" s="524"/>
      <c r="K63" s="524"/>
      <c r="L63" s="524"/>
      <c r="M63" s="524"/>
      <c r="N63" s="524"/>
      <c r="O63" s="524"/>
      <c r="P63" s="524"/>
      <c r="Q63" s="524"/>
      <c r="R63" s="126"/>
      <c r="AL63" s="230"/>
    </row>
    <row r="64" spans="1:38" s="231" customFormat="1" ht="11.25" customHeight="1">
      <c r="A64" s="526" t="s">
        <v>445</v>
      </c>
      <c r="B64" s="524"/>
      <c r="C64" s="524"/>
      <c r="D64" s="524"/>
      <c r="E64" s="524"/>
      <c r="F64" s="524"/>
      <c r="G64" s="524"/>
      <c r="H64" s="524"/>
      <c r="I64" s="524"/>
      <c r="J64" s="524"/>
      <c r="K64" s="524"/>
      <c r="L64" s="524"/>
      <c r="M64" s="524"/>
      <c r="N64" s="524"/>
      <c r="O64" s="524"/>
      <c r="P64" s="524"/>
      <c r="Q64" s="524"/>
      <c r="R64" s="126"/>
      <c r="AL64" s="230"/>
    </row>
    <row r="65" spans="1:38" s="231" customFormat="1" ht="11.25" customHeight="1">
      <c r="A65" s="526" t="s">
        <v>487</v>
      </c>
      <c r="B65" s="524"/>
      <c r="C65" s="524"/>
      <c r="D65" s="524"/>
      <c r="E65" s="524"/>
      <c r="F65" s="524"/>
      <c r="G65" s="524"/>
      <c r="H65" s="524"/>
      <c r="I65" s="524"/>
      <c r="J65" s="524"/>
      <c r="K65" s="524"/>
      <c r="L65" s="524"/>
      <c r="M65" s="524"/>
      <c r="N65" s="524"/>
      <c r="O65" s="524"/>
      <c r="P65" s="524"/>
      <c r="Q65" s="524"/>
      <c r="R65" s="126"/>
      <c r="AL65" s="230"/>
    </row>
    <row r="66" spans="1:38" s="231" customFormat="1" ht="11.25" customHeight="1">
      <c r="A66" s="526" t="s">
        <v>438</v>
      </c>
      <c r="B66" s="524"/>
      <c r="C66" s="524"/>
      <c r="D66" s="524"/>
      <c r="E66" s="524"/>
      <c r="F66" s="524"/>
      <c r="G66" s="524"/>
      <c r="H66" s="524"/>
      <c r="I66" s="524"/>
      <c r="J66" s="524"/>
      <c r="K66" s="524"/>
      <c r="L66" s="524"/>
      <c r="M66" s="524"/>
      <c r="N66" s="524"/>
      <c r="O66" s="524"/>
      <c r="P66" s="524"/>
      <c r="Q66" s="524"/>
      <c r="R66" s="126"/>
      <c r="AL66" s="230"/>
    </row>
    <row r="67" spans="1:38" ht="11.25" customHeight="1">
      <c r="AL67" s="230"/>
    </row>
  </sheetData>
  <mergeCells count="77">
    <mergeCell ref="A41:A60"/>
    <mergeCell ref="C47:D47"/>
    <mergeCell ref="A3:D3"/>
    <mergeCell ref="C8:D8"/>
    <mergeCell ref="C15:D15"/>
    <mergeCell ref="C13:D13"/>
    <mergeCell ref="C11:D11"/>
    <mergeCell ref="A12:A36"/>
    <mergeCell ref="C28:D28"/>
    <mergeCell ref="C25:D25"/>
    <mergeCell ref="C41:D41"/>
    <mergeCell ref="C6:D6"/>
    <mergeCell ref="C7:D7"/>
    <mergeCell ref="B37:B40"/>
    <mergeCell ref="C48:D48"/>
    <mergeCell ref="C39:D39"/>
    <mergeCell ref="C40:D40"/>
    <mergeCell ref="C60:D60"/>
    <mergeCell ref="C59:D59"/>
    <mergeCell ref="C55:D55"/>
    <mergeCell ref="C56:D56"/>
    <mergeCell ref="C57:D57"/>
    <mergeCell ref="C42:D42"/>
    <mergeCell ref="C58:D58"/>
    <mergeCell ref="C27:D27"/>
    <mergeCell ref="C23:D23"/>
    <mergeCell ref="C24:D24"/>
    <mergeCell ref="C26:D26"/>
    <mergeCell ref="A4:A11"/>
    <mergeCell ref="C21:D21"/>
    <mergeCell ref="C14:D14"/>
    <mergeCell ref="C17:D17"/>
    <mergeCell ref="B4:B11"/>
    <mergeCell ref="C9:D9"/>
    <mergeCell ref="B12:B21"/>
    <mergeCell ref="C33:D33"/>
    <mergeCell ref="C36:D36"/>
    <mergeCell ref="B32:B36"/>
    <mergeCell ref="C4:D4"/>
    <mergeCell ref="C10:D10"/>
    <mergeCell ref="C12:D12"/>
    <mergeCell ref="C19:D19"/>
    <mergeCell ref="B22:B31"/>
    <mergeCell ref="C5:D5"/>
    <mergeCell ref="C35:D35"/>
    <mergeCell ref="C16:D16"/>
    <mergeCell ref="C20:D20"/>
    <mergeCell ref="C22:D22"/>
    <mergeCell ref="C30:D30"/>
    <mergeCell ref="C29:D29"/>
    <mergeCell ref="C18:D18"/>
    <mergeCell ref="AD1:AG1"/>
    <mergeCell ref="Y1:AC1"/>
    <mergeCell ref="F3:H3"/>
    <mergeCell ref="I3:K3"/>
    <mergeCell ref="I1:K1"/>
    <mergeCell ref="W1:X1"/>
    <mergeCell ref="AF3:AG3"/>
    <mergeCell ref="L1:V1"/>
    <mergeCell ref="F1:H1"/>
    <mergeCell ref="L3:V3"/>
    <mergeCell ref="A2:D2"/>
    <mergeCell ref="C54:D54"/>
    <mergeCell ref="C52:D52"/>
    <mergeCell ref="C46:D46"/>
    <mergeCell ref="C31:D31"/>
    <mergeCell ref="C45:D45"/>
    <mergeCell ref="C50:D50"/>
    <mergeCell ref="C49:D49"/>
    <mergeCell ref="C51:D51"/>
    <mergeCell ref="C53:D53"/>
    <mergeCell ref="C34:D34"/>
    <mergeCell ref="C32:D32"/>
    <mergeCell ref="C38:D38"/>
    <mergeCell ref="C37:D37"/>
    <mergeCell ref="C43:D43"/>
    <mergeCell ref="C44:D44"/>
  </mergeCells>
  <conditionalFormatting sqref="A1:AX1 A4:E8 AI4:AX8 B61:AX66 A3:AX3 A2 E2:AX2 AI10:AX60 AJ9:AX9 A10:E60 A9:C9 A67:AX89">
    <cfRule type="cellIs" dxfId="399" priority="15" stopIfTrue="1" operator="equal">
      <formula>0</formula>
    </cfRule>
  </conditionalFormatting>
  <conditionalFormatting sqref="A62:A66">
    <cfRule type="cellIs" dxfId="398" priority="13" stopIfTrue="1" operator="equal">
      <formula>0</formula>
    </cfRule>
  </conditionalFormatting>
  <conditionalFormatting sqref="A61">
    <cfRule type="cellIs" dxfId="397" priority="12" stopIfTrue="1" operator="equal">
      <formula>0</formula>
    </cfRule>
  </conditionalFormatting>
  <conditionalFormatting sqref="AH4:AH8 AH10:AH60">
    <cfRule type="cellIs" dxfId="396" priority="11" stopIfTrue="1" operator="equal">
      <formula>0</formula>
    </cfRule>
  </conditionalFormatting>
  <conditionalFormatting sqref="F4:AG8 F10:AG60">
    <cfRule type="cellIs" dxfId="395" priority="4" stopIfTrue="1" operator="equal">
      <formula>0</formula>
    </cfRule>
  </conditionalFormatting>
  <conditionalFormatting sqref="F9:AG9">
    <cfRule type="cellIs" dxfId="394" priority="1" stopIfTrue="1" operator="equal">
      <formula>0</formula>
    </cfRule>
  </conditionalFormatting>
  <conditionalFormatting sqref="AI9 E9">
    <cfRule type="cellIs" dxfId="393" priority="3" stopIfTrue="1" operator="equal">
      <formula>0</formula>
    </cfRule>
  </conditionalFormatting>
  <conditionalFormatting sqref="AH9">
    <cfRule type="cellIs" dxfId="392" priority="2" stopIfTrue="1" operator="equal">
      <formula>0</formula>
    </cfRule>
  </conditionalFormatting>
  <pageMargins left="0.78740157480314965" right="0.78740157480314965" top="0.78740157480314965" bottom="0.78740157480314965" header="0.51181102362204722" footer="0.51181102362204722"/>
  <pageSetup paperSize="9" scale="49" firstPageNumber="8" orientation="landscape" r:id="rId1"/>
  <headerFooter alignWithMargins="0">
    <oddHeader>&amp;LEB-2. Energiebilanz Bayern 2018 - Spezifische Mengeneinheiten</oddHeader>
    <oddFooter>&amp;L&amp;"Arial,Standard"&amp;10Stand: 04.02.2021&amp;C&amp;"Arial,Standard"&amp;10Bayerisches Landesamt für Statistik - Energiebilanz 2018&amp;R&amp;"Arial,Standard"&amp;10&amp;P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tabColor theme="0"/>
  </sheetPr>
  <dimension ref="A1:AL111"/>
  <sheetViews>
    <sheetView view="pageBreakPreview" zoomScaleNormal="100" zoomScaleSheetLayoutView="100" workbookViewId="0">
      <pane xSplit="5" ySplit="3" topLeftCell="F4" activePane="bottomRight" state="frozen"/>
      <selection activeCell="C40" sqref="C40"/>
      <selection pane="topRight" activeCell="C40" sqref="C40"/>
      <selection pane="bottomLeft" activeCell="C40" sqref="C40"/>
      <selection pane="bottomRight"/>
    </sheetView>
  </sheetViews>
  <sheetFormatPr baseColWidth="10" defaultColWidth="11.42578125" defaultRowHeight="9"/>
  <cols>
    <col min="1" max="1" width="3.5703125" style="75" customWidth="1"/>
    <col min="2" max="2" width="9" style="75" customWidth="1"/>
    <col min="3" max="3" width="13.85546875" style="75" customWidth="1"/>
    <col min="4" max="4" width="21.42578125" style="75" customWidth="1"/>
    <col min="5" max="5" width="2.85546875" style="75" customWidth="1"/>
    <col min="6" max="33" width="7" style="75" customWidth="1"/>
    <col min="34" max="34" width="8.5703125" style="75" customWidth="1"/>
    <col min="35" max="35" width="2.85546875" style="75" customWidth="1"/>
    <col min="36" max="37" width="1.5703125" style="77" customWidth="1"/>
    <col min="38" max="38" width="1.5703125" style="76" customWidth="1"/>
    <col min="39" max="39" width="8.7109375" style="75" bestFit="1" customWidth="1"/>
    <col min="40" max="16384" width="11.42578125" style="75"/>
  </cols>
  <sheetData>
    <row r="1" spans="1:38" ht="15" customHeight="1">
      <c r="A1" s="124"/>
      <c r="B1" s="123"/>
      <c r="C1" s="123"/>
      <c r="D1" s="123"/>
      <c r="E1" s="122"/>
      <c r="F1" s="1206" t="s">
        <v>4</v>
      </c>
      <c r="G1" s="1207"/>
      <c r="H1" s="1208"/>
      <c r="I1" s="1206" t="s">
        <v>3</v>
      </c>
      <c r="J1" s="1207"/>
      <c r="K1" s="1208"/>
      <c r="L1" s="1194" t="s">
        <v>386</v>
      </c>
      <c r="M1" s="1195"/>
      <c r="N1" s="1195"/>
      <c r="O1" s="1195"/>
      <c r="P1" s="1195"/>
      <c r="Q1" s="1195"/>
      <c r="R1" s="1195"/>
      <c r="S1" s="1195"/>
      <c r="T1" s="1195"/>
      <c r="U1" s="1195"/>
      <c r="V1" s="1209"/>
      <c r="W1" s="1195" t="s">
        <v>2</v>
      </c>
      <c r="X1" s="1209"/>
      <c r="Y1" s="1206" t="s">
        <v>1</v>
      </c>
      <c r="Z1" s="1207"/>
      <c r="AA1" s="1207"/>
      <c r="AB1" s="1207"/>
      <c r="AC1" s="1208"/>
      <c r="AD1" s="1194" t="s">
        <v>176</v>
      </c>
      <c r="AE1" s="1195"/>
      <c r="AF1" s="1195"/>
      <c r="AG1" s="1196"/>
      <c r="AH1" s="121"/>
      <c r="AI1" s="120"/>
    </row>
    <row r="2" spans="1:38" ht="58.5" customHeight="1">
      <c r="A2" s="1199" t="s">
        <v>572</v>
      </c>
      <c r="B2" s="1199"/>
      <c r="C2" s="1199"/>
      <c r="D2" s="1199"/>
      <c r="E2" s="116" t="s">
        <v>435</v>
      </c>
      <c r="F2" s="115" t="s">
        <v>407</v>
      </c>
      <c r="G2" s="117" t="s">
        <v>408</v>
      </c>
      <c r="H2" s="116" t="s">
        <v>409</v>
      </c>
      <c r="I2" s="115" t="s">
        <v>407</v>
      </c>
      <c r="J2" s="117" t="s">
        <v>411</v>
      </c>
      <c r="K2" s="116" t="s">
        <v>410</v>
      </c>
      <c r="L2" s="117" t="s">
        <v>412</v>
      </c>
      <c r="M2" s="119" t="s">
        <v>413</v>
      </c>
      <c r="N2" s="119" t="s">
        <v>414</v>
      </c>
      <c r="O2" s="119" t="s">
        <v>415</v>
      </c>
      <c r="P2" s="119" t="s">
        <v>416</v>
      </c>
      <c r="Q2" s="117" t="s">
        <v>417</v>
      </c>
      <c r="R2" s="117" t="s">
        <v>418</v>
      </c>
      <c r="S2" s="117" t="s">
        <v>419</v>
      </c>
      <c r="T2" s="117" t="s">
        <v>420</v>
      </c>
      <c r="U2" s="117" t="s">
        <v>421</v>
      </c>
      <c r="V2" s="116" t="s">
        <v>422</v>
      </c>
      <c r="W2" s="117" t="s">
        <v>423</v>
      </c>
      <c r="X2" s="116" t="s">
        <v>424</v>
      </c>
      <c r="Y2" s="117" t="s">
        <v>425</v>
      </c>
      <c r="Z2" s="118" t="s">
        <v>426</v>
      </c>
      <c r="AA2" s="117" t="s">
        <v>427</v>
      </c>
      <c r="AB2" s="117" t="s">
        <v>428</v>
      </c>
      <c r="AC2" s="116" t="s">
        <v>429</v>
      </c>
      <c r="AD2" s="117" t="s">
        <v>430</v>
      </c>
      <c r="AE2" s="117" t="s">
        <v>431</v>
      </c>
      <c r="AF2" s="117" t="s">
        <v>432</v>
      </c>
      <c r="AG2" s="116" t="s">
        <v>429</v>
      </c>
      <c r="AH2" s="115" t="s">
        <v>433</v>
      </c>
      <c r="AI2" s="114" t="s">
        <v>435</v>
      </c>
    </row>
    <row r="3" spans="1:38" ht="11.1" customHeight="1">
      <c r="A3" s="1211" t="s">
        <v>454</v>
      </c>
      <c r="B3" s="1212"/>
      <c r="C3" s="1211"/>
      <c r="D3" s="1211"/>
      <c r="E3" s="113"/>
      <c r="F3" s="1203"/>
      <c r="G3" s="1203"/>
      <c r="H3" s="1203"/>
      <c r="I3" s="1203"/>
      <c r="J3" s="1203"/>
      <c r="K3" s="1203"/>
      <c r="L3" s="1200"/>
      <c r="M3" s="1201"/>
      <c r="N3" s="1201"/>
      <c r="O3" s="1201"/>
      <c r="P3" s="1201"/>
      <c r="Q3" s="1202"/>
      <c r="R3" s="1203"/>
      <c r="S3" s="1203"/>
      <c r="T3" s="1203"/>
      <c r="U3" s="1203"/>
      <c r="V3" s="1203"/>
      <c r="W3" s="1200"/>
      <c r="X3" s="1210"/>
      <c r="Y3" s="112"/>
      <c r="Z3" s="109"/>
      <c r="AA3" s="109"/>
      <c r="AB3" s="1202"/>
      <c r="AC3" s="1203"/>
      <c r="AD3" s="111"/>
      <c r="AE3" s="109"/>
      <c r="AF3" s="109"/>
      <c r="AG3" s="110"/>
      <c r="AH3" s="109"/>
      <c r="AI3" s="108"/>
    </row>
    <row r="4" spans="1:38" ht="11.25" customHeight="1">
      <c r="A4" s="1216" t="s">
        <v>173</v>
      </c>
      <c r="B4" s="1213"/>
      <c r="C4" s="1192" t="s">
        <v>172</v>
      </c>
      <c r="D4" s="1192"/>
      <c r="E4" s="102">
        <v>1</v>
      </c>
      <c r="F4" s="1072"/>
      <c r="G4" s="1073"/>
      <c r="H4" s="1074"/>
      <c r="I4" s="1075"/>
      <c r="J4" s="1076"/>
      <c r="K4" s="1074"/>
      <c r="L4" s="1069"/>
      <c r="M4" s="1076"/>
      <c r="N4" s="1076"/>
      <c r="O4" s="1076"/>
      <c r="P4" s="1076"/>
      <c r="Q4" s="1076"/>
      <c r="R4" s="1076"/>
      <c r="S4" s="1076"/>
      <c r="T4" s="1076"/>
      <c r="U4" s="1076"/>
      <c r="V4" s="1077"/>
      <c r="W4" s="1076"/>
      <c r="X4" s="1078">
        <v>11.627209259444918</v>
      </c>
      <c r="Y4" s="1069">
        <v>1122.629372994506</v>
      </c>
      <c r="Z4" s="1069">
        <v>2133.0223077625337</v>
      </c>
      <c r="AA4" s="1069">
        <v>4719.2308704108091</v>
      </c>
      <c r="AB4" s="1069">
        <v>411.52306530921817</v>
      </c>
      <c r="AC4" s="1078">
        <v>2698.5023588292215</v>
      </c>
      <c r="AD4" s="1076"/>
      <c r="AE4" s="1076"/>
      <c r="AF4" s="1076"/>
      <c r="AG4" s="1069">
        <v>1145.0219010226399</v>
      </c>
      <c r="AH4" s="856">
        <v>12241.557085588374</v>
      </c>
      <c r="AI4" s="101">
        <v>1</v>
      </c>
      <c r="AL4" s="80"/>
    </row>
    <row r="5" spans="1:38" ht="11.25" customHeight="1">
      <c r="A5" s="1217"/>
      <c r="B5" s="1214"/>
      <c r="C5" s="1192" t="s">
        <v>92</v>
      </c>
      <c r="D5" s="1192"/>
      <c r="E5" s="102">
        <v>2</v>
      </c>
      <c r="F5" s="1087" t="s">
        <v>30</v>
      </c>
      <c r="G5" s="1069">
        <v>0</v>
      </c>
      <c r="H5" s="1080" t="s">
        <v>30</v>
      </c>
      <c r="I5" s="1070" t="s">
        <v>30</v>
      </c>
      <c r="J5" s="1070" t="s">
        <v>30</v>
      </c>
      <c r="K5" s="1079">
        <v>0</v>
      </c>
      <c r="L5" s="1069">
        <v>24419.384701740782</v>
      </c>
      <c r="M5" s="1069">
        <v>0</v>
      </c>
      <c r="N5" s="1069">
        <v>0</v>
      </c>
      <c r="O5" s="1070" t="s">
        <v>30</v>
      </c>
      <c r="P5" s="1069">
        <v>586.24266612816643</v>
      </c>
      <c r="Q5" s="1070" t="s">
        <v>30</v>
      </c>
      <c r="R5" s="1070">
        <v>0</v>
      </c>
      <c r="S5" s="1069">
        <v>0</v>
      </c>
      <c r="T5" s="1070">
        <v>0</v>
      </c>
      <c r="U5" s="1069">
        <v>0</v>
      </c>
      <c r="V5" s="1074"/>
      <c r="W5" s="1076"/>
      <c r="X5" s="1080">
        <v>13649.417812087606</v>
      </c>
      <c r="Y5" s="1076"/>
      <c r="Z5" s="1076"/>
      <c r="AA5" s="1076"/>
      <c r="AB5" s="1076"/>
      <c r="AC5" s="1079">
        <v>447.28208707508986</v>
      </c>
      <c r="AD5" s="1069">
        <v>8371.0389878035166</v>
      </c>
      <c r="AE5" s="1069">
        <v>1348.3438822907012</v>
      </c>
      <c r="AF5" s="1069">
        <v>0</v>
      </c>
      <c r="AG5" s="1076"/>
      <c r="AH5" s="857">
        <v>52099.335265393951</v>
      </c>
      <c r="AI5" s="101">
        <v>2</v>
      </c>
      <c r="AL5" s="80"/>
    </row>
    <row r="6" spans="1:38" ht="11.25" customHeight="1">
      <c r="A6" s="1217"/>
      <c r="B6" s="1214"/>
      <c r="C6" s="1192" t="s">
        <v>91</v>
      </c>
      <c r="D6" s="1192"/>
      <c r="E6" s="102">
        <v>3</v>
      </c>
      <c r="F6" s="1087" t="s">
        <v>30</v>
      </c>
      <c r="G6" s="1070">
        <v>0</v>
      </c>
      <c r="H6" s="1080" t="s">
        <v>30</v>
      </c>
      <c r="I6" s="1070" t="s">
        <v>30</v>
      </c>
      <c r="J6" s="1070" t="s">
        <v>30</v>
      </c>
      <c r="K6" s="1079">
        <v>0</v>
      </c>
      <c r="L6" s="1075"/>
      <c r="M6" s="1076"/>
      <c r="N6" s="1076"/>
      <c r="O6" s="1069">
        <v>0</v>
      </c>
      <c r="P6" s="1076"/>
      <c r="Q6" s="1069">
        <v>0</v>
      </c>
      <c r="R6" s="1069">
        <v>45.879619216596147</v>
      </c>
      <c r="S6" s="1070">
        <v>1.447997816295892</v>
      </c>
      <c r="T6" s="1070">
        <v>0.28879247986897771</v>
      </c>
      <c r="U6" s="1069">
        <v>0</v>
      </c>
      <c r="V6" s="1074"/>
      <c r="W6" s="1076"/>
      <c r="X6" s="1080">
        <v>88.751888013889783</v>
      </c>
      <c r="Y6" s="1076"/>
      <c r="Z6" s="1076"/>
      <c r="AA6" s="1070">
        <v>10.025646581138256</v>
      </c>
      <c r="AB6" s="1070">
        <v>0</v>
      </c>
      <c r="AC6" s="1079">
        <v>4.5623763599999999E-2</v>
      </c>
      <c r="AD6" s="1076"/>
      <c r="AE6" s="1076"/>
      <c r="AF6" s="1076"/>
      <c r="AG6" s="1070">
        <v>6.8063433800000004</v>
      </c>
      <c r="AH6" s="854">
        <v>186.17433050874166</v>
      </c>
      <c r="AI6" s="101">
        <v>3</v>
      </c>
      <c r="AL6" s="80"/>
    </row>
    <row r="7" spans="1:38" ht="11.25" customHeight="1">
      <c r="A7" s="1217"/>
      <c r="B7" s="1214"/>
      <c r="C7" s="1191" t="s">
        <v>171</v>
      </c>
      <c r="D7" s="1191"/>
      <c r="E7" s="521">
        <v>4</v>
      </c>
      <c r="F7" s="1081">
        <v>1189.8670878736666</v>
      </c>
      <c r="G7" s="1082">
        <v>0</v>
      </c>
      <c r="H7" s="1083">
        <v>89.595007515919136</v>
      </c>
      <c r="I7" s="1084">
        <v>0.667607622364918</v>
      </c>
      <c r="J7" s="1071">
        <v>382.1288633343957</v>
      </c>
      <c r="K7" s="1083">
        <v>0</v>
      </c>
      <c r="L7" s="1071">
        <v>24486.756315975803</v>
      </c>
      <c r="M7" s="1071">
        <v>0</v>
      </c>
      <c r="N7" s="1071">
        <v>0</v>
      </c>
      <c r="O7" s="1082" t="s">
        <v>30</v>
      </c>
      <c r="P7" s="1071">
        <v>586.24266612816666</v>
      </c>
      <c r="Q7" s="1082" t="s">
        <v>30</v>
      </c>
      <c r="R7" s="1071">
        <v>45.879619216596176</v>
      </c>
      <c r="S7" s="1071">
        <v>1.4479978162959024</v>
      </c>
      <c r="T7" s="1071">
        <v>0.28879247986897405</v>
      </c>
      <c r="U7" s="1071">
        <v>0</v>
      </c>
      <c r="V7" s="1085"/>
      <c r="W7" s="1086"/>
      <c r="X7" s="1083">
        <v>13749.796909360939</v>
      </c>
      <c r="Y7" s="1071">
        <v>1122.629372994506</v>
      </c>
      <c r="Z7" s="1071">
        <v>2133.0223077625337</v>
      </c>
      <c r="AA7" s="1071">
        <v>4729.2565169919471</v>
      </c>
      <c r="AB7" s="1071">
        <v>411.52306530921817</v>
      </c>
      <c r="AC7" s="1083">
        <v>3145.8300696679112</v>
      </c>
      <c r="AD7" s="1071">
        <v>8371.0389878035166</v>
      </c>
      <c r="AE7" s="1071">
        <v>1348.3438822907012</v>
      </c>
      <c r="AF7" s="1071">
        <v>0</v>
      </c>
      <c r="AG7" s="1071">
        <v>1151.8282444026399</v>
      </c>
      <c r="AH7" s="858">
        <v>64594.438295726097</v>
      </c>
      <c r="AI7" s="95">
        <v>4</v>
      </c>
      <c r="AJ7" s="75"/>
      <c r="AK7" s="75"/>
      <c r="AL7" s="107"/>
    </row>
    <row r="8" spans="1:38" ht="11.25" customHeight="1">
      <c r="A8" s="1217"/>
      <c r="B8" s="1214"/>
      <c r="C8" s="1192" t="s">
        <v>90</v>
      </c>
      <c r="D8" s="1192"/>
      <c r="E8" s="100">
        <v>5</v>
      </c>
      <c r="F8" s="1087">
        <v>0</v>
      </c>
      <c r="G8" s="1070">
        <v>0</v>
      </c>
      <c r="H8" s="1079">
        <v>0</v>
      </c>
      <c r="I8" s="1069">
        <v>0</v>
      </c>
      <c r="J8" s="1069">
        <v>0</v>
      </c>
      <c r="K8" s="1079">
        <v>0</v>
      </c>
      <c r="L8" s="1069">
        <v>0</v>
      </c>
      <c r="M8" s="1069">
        <v>1558.8323421380524</v>
      </c>
      <c r="N8" s="1069">
        <v>11.276976727101287</v>
      </c>
      <c r="O8" s="1069">
        <v>0</v>
      </c>
      <c r="P8" s="1069">
        <v>0</v>
      </c>
      <c r="Q8" s="1069">
        <v>0</v>
      </c>
      <c r="R8" s="1069">
        <v>456.91001487660782</v>
      </c>
      <c r="S8" s="1070">
        <v>190.35570219735226</v>
      </c>
      <c r="T8" s="1070">
        <v>88.968697719876502</v>
      </c>
      <c r="U8" s="1070">
        <v>971.62753653404582</v>
      </c>
      <c r="V8" s="1074"/>
      <c r="W8" s="1076"/>
      <c r="X8" s="1080">
        <v>0</v>
      </c>
      <c r="Y8" s="1076"/>
      <c r="Z8" s="1076"/>
      <c r="AA8" s="1076"/>
      <c r="AB8" s="1076"/>
      <c r="AC8" s="1079">
        <v>0</v>
      </c>
      <c r="AD8" s="1076"/>
      <c r="AE8" s="1070">
        <v>0</v>
      </c>
      <c r="AF8" s="1070">
        <v>0</v>
      </c>
      <c r="AG8" s="1076"/>
      <c r="AH8" s="859">
        <v>3277.9712701930362</v>
      </c>
      <c r="AI8" s="101">
        <v>5</v>
      </c>
      <c r="AL8" s="80"/>
    </row>
    <row r="9" spans="1:38" ht="11.25" customHeight="1">
      <c r="A9" s="1217"/>
      <c r="B9" s="1214"/>
      <c r="C9" s="1219" t="s">
        <v>654</v>
      </c>
      <c r="D9" s="1219"/>
      <c r="E9" s="100">
        <v>6</v>
      </c>
      <c r="F9" s="1075"/>
      <c r="G9" s="1075"/>
      <c r="H9" s="1130"/>
      <c r="I9" s="1075"/>
      <c r="J9" s="1075"/>
      <c r="K9" s="1130"/>
      <c r="L9" s="1075"/>
      <c r="M9" s="1075"/>
      <c r="N9" s="1075"/>
      <c r="O9" s="1075"/>
      <c r="P9" s="1095">
        <v>2465.4069337278734</v>
      </c>
      <c r="Q9" s="1075"/>
      <c r="R9" s="1075"/>
      <c r="S9" s="1075"/>
      <c r="T9" s="1075"/>
      <c r="U9" s="1075"/>
      <c r="V9" s="1130"/>
      <c r="W9" s="1075"/>
      <c r="X9" s="1130"/>
      <c r="Y9" s="1075"/>
      <c r="Z9" s="1075"/>
      <c r="AA9" s="1075"/>
      <c r="AB9" s="1075"/>
      <c r="AC9" s="1130"/>
      <c r="AD9" s="1075"/>
      <c r="AE9" s="1075"/>
      <c r="AF9" s="1075"/>
      <c r="AG9" s="1076"/>
      <c r="AH9" s="859">
        <v>2465.4069337278734</v>
      </c>
      <c r="AI9" s="101">
        <v>6</v>
      </c>
      <c r="AL9" s="80"/>
    </row>
    <row r="10" spans="1:38" ht="11.25" customHeight="1">
      <c r="A10" s="1217"/>
      <c r="B10" s="1214"/>
      <c r="C10" s="1192" t="s">
        <v>170</v>
      </c>
      <c r="D10" s="1192"/>
      <c r="E10" s="100">
        <v>7</v>
      </c>
      <c r="F10" s="1088">
        <v>0</v>
      </c>
      <c r="G10" s="1070">
        <v>0</v>
      </c>
      <c r="H10" s="1079">
        <v>0</v>
      </c>
      <c r="I10" s="1070">
        <v>0</v>
      </c>
      <c r="J10" s="1070">
        <v>0.11667428688412719</v>
      </c>
      <c r="K10" s="1079">
        <v>0</v>
      </c>
      <c r="L10" s="1075"/>
      <c r="M10" s="1076"/>
      <c r="N10" s="1076"/>
      <c r="O10" s="1070" t="s">
        <v>30</v>
      </c>
      <c r="P10" s="1076">
        <v>0</v>
      </c>
      <c r="Q10" s="1070" t="s">
        <v>30</v>
      </c>
      <c r="R10" s="1069">
        <v>0</v>
      </c>
      <c r="S10" s="1070">
        <v>0</v>
      </c>
      <c r="T10" s="1070">
        <v>0</v>
      </c>
      <c r="U10" s="1070">
        <v>1.0209161321140985</v>
      </c>
      <c r="V10" s="1089"/>
      <c r="W10" s="1076"/>
      <c r="X10" s="1080">
        <v>0</v>
      </c>
      <c r="Y10" s="1076"/>
      <c r="Z10" s="1076"/>
      <c r="AA10" s="1076"/>
      <c r="AB10" s="1070">
        <v>6.9476961570800002</v>
      </c>
      <c r="AC10" s="1079">
        <v>0.13037433045809679</v>
      </c>
      <c r="AD10" s="1076"/>
      <c r="AE10" s="1076"/>
      <c r="AF10" s="1076"/>
      <c r="AG10" s="1070">
        <v>6.8296895466400001</v>
      </c>
      <c r="AH10" s="857">
        <v>26.107720246559616</v>
      </c>
      <c r="AI10" s="101">
        <v>7</v>
      </c>
      <c r="AL10" s="80"/>
    </row>
    <row r="11" spans="1:38" ht="11.25" customHeight="1">
      <c r="A11" s="1218"/>
      <c r="B11" s="1215"/>
      <c r="C11" s="1198" t="s">
        <v>169</v>
      </c>
      <c r="D11" s="1198"/>
      <c r="E11" s="96">
        <v>8</v>
      </c>
      <c r="F11" s="1090">
        <v>1189.8670878736666</v>
      </c>
      <c r="G11" s="1091">
        <v>0</v>
      </c>
      <c r="H11" s="1092">
        <v>89.595007515919136</v>
      </c>
      <c r="I11" s="1090">
        <v>0.667607622364918</v>
      </c>
      <c r="J11" s="1093">
        <v>382.01218904751153</v>
      </c>
      <c r="K11" s="1092">
        <v>0</v>
      </c>
      <c r="L11" s="1093">
        <v>24486.756315975803</v>
      </c>
      <c r="M11" s="1093">
        <v>-1558.8323421380524</v>
      </c>
      <c r="N11" s="1093">
        <v>-11.276976727101287</v>
      </c>
      <c r="O11" s="1093">
        <v>46.88774404217564</v>
      </c>
      <c r="P11" s="1093">
        <v>-1879.1642675997068</v>
      </c>
      <c r="Q11" s="1093">
        <v>1590.34486734354</v>
      </c>
      <c r="R11" s="1093">
        <v>-411.03039566001166</v>
      </c>
      <c r="S11" s="1091">
        <v>-188.90770438105636</v>
      </c>
      <c r="T11" s="1091">
        <v>-88.679905240007542</v>
      </c>
      <c r="U11" s="1093">
        <v>-972.64845266615964</v>
      </c>
      <c r="V11" s="1089"/>
      <c r="W11" s="1094"/>
      <c r="X11" s="1092">
        <v>13749.796909360939</v>
      </c>
      <c r="Y11" s="1093">
        <v>1122.629372994506</v>
      </c>
      <c r="Z11" s="1091">
        <v>2133.0223077625337</v>
      </c>
      <c r="AA11" s="1093">
        <v>4729.2565169919471</v>
      </c>
      <c r="AB11" s="1093">
        <v>404.57536915213819</v>
      </c>
      <c r="AC11" s="1092">
        <v>3145.6996953374532</v>
      </c>
      <c r="AD11" s="1093">
        <v>8371.0389878035166</v>
      </c>
      <c r="AE11" s="1091">
        <v>1348.3438822907012</v>
      </c>
      <c r="AF11" s="1091">
        <v>0</v>
      </c>
      <c r="AG11" s="1093">
        <v>1144.9985548559998</v>
      </c>
      <c r="AH11" s="860">
        <v>58824.952371558618</v>
      </c>
      <c r="AI11" s="95">
        <v>8</v>
      </c>
      <c r="AJ11" s="75"/>
      <c r="AK11" s="75"/>
      <c r="AL11" s="80"/>
    </row>
    <row r="12" spans="1:38" ht="11.25" customHeight="1">
      <c r="A12" s="1216" t="s">
        <v>168</v>
      </c>
      <c r="B12" s="1213" t="s">
        <v>89</v>
      </c>
      <c r="C12" s="1192" t="s">
        <v>167</v>
      </c>
      <c r="D12" s="1192"/>
      <c r="E12" s="100">
        <v>9</v>
      </c>
      <c r="F12" s="1087" t="s">
        <v>30</v>
      </c>
      <c r="G12" s="1073"/>
      <c r="H12" s="1079">
        <v>0</v>
      </c>
      <c r="I12" s="1070">
        <v>0</v>
      </c>
      <c r="J12" s="1069">
        <v>0</v>
      </c>
      <c r="K12" s="1079">
        <v>0</v>
      </c>
      <c r="L12" s="1075"/>
      <c r="M12" s="1076"/>
      <c r="N12" s="1076"/>
      <c r="O12" s="1070">
        <v>0.10155388603731695</v>
      </c>
      <c r="P12" s="1076"/>
      <c r="Q12" s="1070" t="s">
        <v>30</v>
      </c>
      <c r="R12" s="1070" t="s">
        <v>30</v>
      </c>
      <c r="S12" s="1070">
        <v>0</v>
      </c>
      <c r="T12" s="1070">
        <v>0</v>
      </c>
      <c r="U12" s="1070">
        <v>0</v>
      </c>
      <c r="V12" s="1080">
        <v>0</v>
      </c>
      <c r="W12" s="1076"/>
      <c r="X12" s="1079">
        <v>239.46332059505937</v>
      </c>
      <c r="Y12" s="1076"/>
      <c r="Z12" s="1070">
        <v>0</v>
      </c>
      <c r="AA12" s="1070">
        <v>122.87580182885219</v>
      </c>
      <c r="AB12" s="1070">
        <v>66.923469832000009</v>
      </c>
      <c r="AC12" s="1080">
        <v>4.4700732348567064E-2</v>
      </c>
      <c r="AD12" s="1076"/>
      <c r="AE12" s="1076"/>
      <c r="AF12" s="1070">
        <v>0</v>
      </c>
      <c r="AG12" s="1070">
        <v>76.189838808000005</v>
      </c>
      <c r="AH12" s="857">
        <v>946.12983758621453</v>
      </c>
      <c r="AI12" s="101">
        <v>9</v>
      </c>
      <c r="AL12" s="80"/>
    </row>
    <row r="13" spans="1:38" ht="11.25" customHeight="1">
      <c r="A13" s="1217"/>
      <c r="B13" s="1220"/>
      <c r="C13" s="1192" t="s">
        <v>166</v>
      </c>
      <c r="D13" s="1192"/>
      <c r="E13" s="100">
        <v>10</v>
      </c>
      <c r="F13" s="1087" t="s">
        <v>30</v>
      </c>
      <c r="G13" s="1073"/>
      <c r="H13" s="1079">
        <v>0</v>
      </c>
      <c r="I13" s="1070">
        <v>0</v>
      </c>
      <c r="J13" s="1069">
        <v>0</v>
      </c>
      <c r="K13" s="1079">
        <v>0</v>
      </c>
      <c r="L13" s="1075"/>
      <c r="M13" s="1076"/>
      <c r="N13" s="1076"/>
      <c r="O13" s="1070">
        <v>0</v>
      </c>
      <c r="P13" s="1076"/>
      <c r="Q13" s="1070">
        <v>1.1309540057322234</v>
      </c>
      <c r="R13" s="1070">
        <v>0</v>
      </c>
      <c r="S13" s="1070">
        <v>0</v>
      </c>
      <c r="T13" s="1070">
        <v>0</v>
      </c>
      <c r="U13" s="1070">
        <v>0</v>
      </c>
      <c r="V13" s="1080">
        <v>0</v>
      </c>
      <c r="W13" s="1076"/>
      <c r="X13" s="1079">
        <v>1536.5372594513444</v>
      </c>
      <c r="Y13" s="1076"/>
      <c r="Z13" s="1070">
        <v>157.7044834174969</v>
      </c>
      <c r="AA13" s="1070">
        <v>206.18397707110685</v>
      </c>
      <c r="AB13" s="1070">
        <v>185.79232163200001</v>
      </c>
      <c r="AC13" s="1080" t="s">
        <v>30</v>
      </c>
      <c r="AD13" s="1076"/>
      <c r="AE13" s="1076"/>
      <c r="AF13" s="1070" t="s">
        <v>30</v>
      </c>
      <c r="AG13" s="1070">
        <v>265.20548358799999</v>
      </c>
      <c r="AH13" s="857">
        <v>2864.9699452755845</v>
      </c>
      <c r="AI13" s="101">
        <v>10</v>
      </c>
      <c r="AL13" s="80"/>
    </row>
    <row r="14" spans="1:38" ht="11.25" customHeight="1">
      <c r="A14" s="1217"/>
      <c r="B14" s="1214"/>
      <c r="C14" s="1192" t="s">
        <v>48</v>
      </c>
      <c r="D14" s="1192"/>
      <c r="E14" s="100">
        <v>11</v>
      </c>
      <c r="F14" s="1087">
        <v>52.266377780810707</v>
      </c>
      <c r="G14" s="1073"/>
      <c r="H14" s="1079">
        <v>0</v>
      </c>
      <c r="I14" s="1069">
        <v>0</v>
      </c>
      <c r="J14" s="1069">
        <v>0</v>
      </c>
      <c r="K14" s="1079">
        <v>0</v>
      </c>
      <c r="L14" s="1075"/>
      <c r="M14" s="1076"/>
      <c r="N14" s="1076"/>
      <c r="O14" s="1070">
        <v>0.2986298641640257</v>
      </c>
      <c r="P14" s="1076"/>
      <c r="Q14" s="1070" t="s">
        <v>30</v>
      </c>
      <c r="R14" s="1070" t="s">
        <v>30</v>
      </c>
      <c r="S14" s="1070">
        <v>0</v>
      </c>
      <c r="T14" s="1070">
        <v>0</v>
      </c>
      <c r="U14" s="1070">
        <v>0</v>
      </c>
      <c r="V14" s="1080" t="s">
        <v>30</v>
      </c>
      <c r="W14" s="1076"/>
      <c r="X14" s="1080">
        <v>756.44530503616772</v>
      </c>
      <c r="Y14" s="1076"/>
      <c r="Z14" s="1070" t="s">
        <v>30</v>
      </c>
      <c r="AA14" s="1070">
        <v>169.55114644465678</v>
      </c>
      <c r="AB14" s="1070" t="s">
        <v>30</v>
      </c>
      <c r="AC14" s="1080" t="s">
        <v>30</v>
      </c>
      <c r="AD14" s="1076"/>
      <c r="AE14" s="1076"/>
      <c r="AF14" s="1070" t="s">
        <v>30</v>
      </c>
      <c r="AG14" s="1070" t="s">
        <v>30</v>
      </c>
      <c r="AH14" s="857">
        <v>1092.355089296208</v>
      </c>
      <c r="AI14" s="101">
        <v>11</v>
      </c>
      <c r="AL14" s="80"/>
    </row>
    <row r="15" spans="1:38" ht="11.25" customHeight="1">
      <c r="A15" s="1217"/>
      <c r="B15" s="1214"/>
      <c r="C15" s="1192" t="s">
        <v>165</v>
      </c>
      <c r="D15" s="1192"/>
      <c r="E15" s="100">
        <v>12</v>
      </c>
      <c r="F15" s="1075"/>
      <c r="G15" s="1073"/>
      <c r="H15" s="1074"/>
      <c r="I15" s="1076"/>
      <c r="J15" s="1076"/>
      <c r="K15" s="1074"/>
      <c r="L15" s="1075"/>
      <c r="M15" s="1076"/>
      <c r="N15" s="1076"/>
      <c r="O15" s="1076"/>
      <c r="P15" s="1076"/>
      <c r="Q15" s="1076"/>
      <c r="R15" s="1076"/>
      <c r="S15" s="1076"/>
      <c r="T15" s="1076"/>
      <c r="U15" s="1076"/>
      <c r="V15" s="1074"/>
      <c r="W15" s="1076"/>
      <c r="X15" s="1074"/>
      <c r="Y15" s="1076"/>
      <c r="Z15" s="1076"/>
      <c r="AA15" s="1076"/>
      <c r="AB15" s="1076"/>
      <c r="AC15" s="1074"/>
      <c r="AD15" s="1069">
        <v>8371.0389878035166</v>
      </c>
      <c r="AE15" s="1076"/>
      <c r="AF15" s="1076"/>
      <c r="AG15" s="1076"/>
      <c r="AH15" s="857">
        <v>8371.0389878035166</v>
      </c>
      <c r="AI15" s="101">
        <v>12</v>
      </c>
      <c r="AL15" s="80"/>
    </row>
    <row r="16" spans="1:38" ht="11.25" customHeight="1">
      <c r="A16" s="1217"/>
      <c r="B16" s="1214"/>
      <c r="C16" s="1192" t="s">
        <v>164</v>
      </c>
      <c r="D16" s="1192"/>
      <c r="E16" s="100">
        <v>13</v>
      </c>
      <c r="F16" s="1075"/>
      <c r="G16" s="1073"/>
      <c r="H16" s="1074"/>
      <c r="I16" s="1076"/>
      <c r="J16" s="1076"/>
      <c r="K16" s="1074"/>
      <c r="L16" s="1075"/>
      <c r="M16" s="1076"/>
      <c r="N16" s="1076"/>
      <c r="O16" s="1076"/>
      <c r="P16" s="1076"/>
      <c r="Q16" s="1076"/>
      <c r="R16" s="1076"/>
      <c r="S16" s="1076"/>
      <c r="T16" s="1076"/>
      <c r="U16" s="1076"/>
      <c r="V16" s="1074"/>
      <c r="W16" s="1076"/>
      <c r="X16" s="1074"/>
      <c r="Y16" s="1069">
        <v>1122.629372994506</v>
      </c>
      <c r="Z16" s="1076"/>
      <c r="AA16" s="1076"/>
      <c r="AB16" s="1076"/>
      <c r="AC16" s="1074"/>
      <c r="AD16" s="1076"/>
      <c r="AE16" s="1070" t="s">
        <v>30</v>
      </c>
      <c r="AF16" s="1076"/>
      <c r="AG16" s="1076"/>
      <c r="AH16" s="859">
        <v>1163.4727737782659</v>
      </c>
      <c r="AI16" s="101">
        <v>13</v>
      </c>
      <c r="AL16" s="80"/>
    </row>
    <row r="17" spans="1:38" ht="11.25" customHeight="1">
      <c r="A17" s="1217"/>
      <c r="B17" s="1214"/>
      <c r="C17" s="1192" t="s">
        <v>163</v>
      </c>
      <c r="D17" s="1192"/>
      <c r="E17" s="100">
        <v>14</v>
      </c>
      <c r="F17" s="1075"/>
      <c r="G17" s="1073"/>
      <c r="H17" s="1074"/>
      <c r="I17" s="1076"/>
      <c r="J17" s="1076"/>
      <c r="K17" s="1074"/>
      <c r="L17" s="1075"/>
      <c r="M17" s="1076"/>
      <c r="N17" s="1076"/>
      <c r="O17" s="1076"/>
      <c r="P17" s="1076"/>
      <c r="Q17" s="1076"/>
      <c r="R17" s="1076"/>
      <c r="S17" s="1076"/>
      <c r="T17" s="1076"/>
      <c r="U17" s="1076"/>
      <c r="V17" s="1074"/>
      <c r="W17" s="1076"/>
      <c r="X17" s="1074"/>
      <c r="Y17" s="1076"/>
      <c r="Z17" s="1069">
        <v>1947.1594776557026</v>
      </c>
      <c r="AA17" s="1069">
        <v>159.34380726262015</v>
      </c>
      <c r="AB17" s="1070" t="s">
        <v>30</v>
      </c>
      <c r="AC17" s="1079">
        <v>1863.1638053690604</v>
      </c>
      <c r="AD17" s="1076"/>
      <c r="AE17" s="1076"/>
      <c r="AF17" s="1076"/>
      <c r="AG17" s="1076"/>
      <c r="AH17" s="857">
        <v>3979.6813259935211</v>
      </c>
      <c r="AI17" s="101">
        <v>14</v>
      </c>
      <c r="AL17" s="80"/>
    </row>
    <row r="18" spans="1:38" ht="11.25" customHeight="1">
      <c r="A18" s="1217"/>
      <c r="B18" s="1214"/>
      <c r="C18" s="1192" t="s">
        <v>387</v>
      </c>
      <c r="D18" s="1192"/>
      <c r="E18" s="100">
        <v>15</v>
      </c>
      <c r="F18" s="1136" t="s">
        <v>30</v>
      </c>
      <c r="G18" s="1073"/>
      <c r="H18" s="1079">
        <v>0</v>
      </c>
      <c r="I18" s="1088">
        <v>0</v>
      </c>
      <c r="J18" s="1069">
        <v>0</v>
      </c>
      <c r="K18" s="1079">
        <v>0</v>
      </c>
      <c r="L18" s="1075"/>
      <c r="M18" s="1076"/>
      <c r="N18" s="1076"/>
      <c r="O18" s="1070" t="s">
        <v>30</v>
      </c>
      <c r="P18" s="1076"/>
      <c r="Q18" s="1070">
        <v>7.3919407670260675</v>
      </c>
      <c r="R18" s="1070">
        <v>0</v>
      </c>
      <c r="S18" s="1069">
        <v>0</v>
      </c>
      <c r="T18" s="1069">
        <v>0</v>
      </c>
      <c r="U18" s="1070" t="s">
        <v>30</v>
      </c>
      <c r="V18" s="1079">
        <v>0</v>
      </c>
      <c r="W18" s="1076"/>
      <c r="X18" s="1080">
        <v>480.70441340248402</v>
      </c>
      <c r="Y18" s="1076"/>
      <c r="Z18" s="1070" t="s">
        <v>30</v>
      </c>
      <c r="AA18" s="1069">
        <v>58.905350075064824</v>
      </c>
      <c r="AB18" s="1070">
        <v>16.631264220000002</v>
      </c>
      <c r="AC18" s="1080" t="s">
        <v>30</v>
      </c>
      <c r="AD18" s="1076"/>
      <c r="AE18" s="1070" t="s">
        <v>30</v>
      </c>
      <c r="AF18" s="1070">
        <v>0</v>
      </c>
      <c r="AG18" s="1070">
        <v>24.807536790000004</v>
      </c>
      <c r="AH18" s="857">
        <v>597.50958483810064</v>
      </c>
      <c r="AI18" s="101">
        <v>15</v>
      </c>
      <c r="AL18" s="80"/>
    </row>
    <row r="19" spans="1:38" ht="11.25" customHeight="1">
      <c r="A19" s="1217"/>
      <c r="B19" s="1214"/>
      <c r="C19" s="1192" t="s">
        <v>44</v>
      </c>
      <c r="D19" s="1192"/>
      <c r="E19" s="100">
        <v>16</v>
      </c>
      <c r="F19" s="1075"/>
      <c r="G19" s="1073"/>
      <c r="H19" s="1074"/>
      <c r="I19" s="1076"/>
      <c r="J19" s="1076"/>
      <c r="K19" s="1074"/>
      <c r="L19" s="1069">
        <v>24486.756315975803</v>
      </c>
      <c r="M19" s="1069">
        <v>0</v>
      </c>
      <c r="N19" s="1076"/>
      <c r="O19" s="1076"/>
      <c r="P19" s="1076"/>
      <c r="Q19" s="1076"/>
      <c r="R19" s="1076"/>
      <c r="S19" s="1076"/>
      <c r="T19" s="1070">
        <v>184.65433367617646</v>
      </c>
      <c r="U19" s="1076"/>
      <c r="V19" s="1074"/>
      <c r="W19" s="1076"/>
      <c r="X19" s="1074">
        <v>0</v>
      </c>
      <c r="Y19" s="1076"/>
      <c r="Z19" s="1076"/>
      <c r="AA19" s="1076"/>
      <c r="AB19" s="1076"/>
      <c r="AC19" s="1079">
        <v>655.19971173873137</v>
      </c>
      <c r="AD19" s="1076"/>
      <c r="AE19" s="1076"/>
      <c r="AF19" s="1076"/>
      <c r="AG19" s="1076"/>
      <c r="AH19" s="857">
        <v>25326.610361390711</v>
      </c>
      <c r="AI19" s="101">
        <v>16</v>
      </c>
      <c r="AJ19" s="75"/>
      <c r="AK19" s="75"/>
      <c r="AL19" s="80"/>
    </row>
    <row r="20" spans="1:38" ht="11.25" customHeight="1">
      <c r="A20" s="1217"/>
      <c r="B20" s="1214"/>
      <c r="C20" s="1197" t="s">
        <v>43</v>
      </c>
      <c r="D20" s="1197"/>
      <c r="E20" s="100">
        <v>17</v>
      </c>
      <c r="F20" s="1095">
        <v>0</v>
      </c>
      <c r="G20" s="1096">
        <v>0</v>
      </c>
      <c r="H20" s="1080">
        <v>0</v>
      </c>
      <c r="I20" s="1076"/>
      <c r="J20" s="1076"/>
      <c r="K20" s="1074"/>
      <c r="L20" s="1075"/>
      <c r="M20" s="1076"/>
      <c r="N20" s="1076"/>
      <c r="O20" s="1070" t="s">
        <v>30</v>
      </c>
      <c r="P20" s="1076"/>
      <c r="Q20" s="1070" t="s">
        <v>30</v>
      </c>
      <c r="R20" s="1070">
        <v>2.7790352054355452E-4</v>
      </c>
      <c r="S20" s="1076"/>
      <c r="T20" s="1070">
        <v>8.8373319532850339E-2</v>
      </c>
      <c r="U20" s="1070" t="s">
        <v>30</v>
      </c>
      <c r="V20" s="1080" t="s">
        <v>30</v>
      </c>
      <c r="W20" s="1076"/>
      <c r="X20" s="1080">
        <v>256.32223174620555</v>
      </c>
      <c r="Y20" s="1076"/>
      <c r="Z20" s="1076"/>
      <c r="AA20" s="1076"/>
      <c r="AB20" s="1076"/>
      <c r="AC20" s="1074"/>
      <c r="AD20" s="1076"/>
      <c r="AE20" s="1070" t="s">
        <v>30</v>
      </c>
      <c r="AF20" s="1076"/>
      <c r="AG20" s="1070" t="s">
        <v>30</v>
      </c>
      <c r="AH20" s="857">
        <v>264.29237703199573</v>
      </c>
      <c r="AI20" s="101">
        <v>17</v>
      </c>
      <c r="AL20" s="80"/>
    </row>
    <row r="21" spans="1:38" ht="11.25" customHeight="1">
      <c r="A21" s="1217"/>
      <c r="B21" s="1215"/>
      <c r="C21" s="1191" t="s">
        <v>46</v>
      </c>
      <c r="D21" s="1191"/>
      <c r="E21" s="96">
        <v>18</v>
      </c>
      <c r="F21" s="1097">
        <v>975.59181793366986</v>
      </c>
      <c r="G21" s="1098">
        <v>0</v>
      </c>
      <c r="H21" s="1099">
        <v>0</v>
      </c>
      <c r="I21" s="1084">
        <v>0</v>
      </c>
      <c r="J21" s="1071">
        <v>0</v>
      </c>
      <c r="K21" s="1083">
        <v>0</v>
      </c>
      <c r="L21" s="1071">
        <v>24486.756315975803</v>
      </c>
      <c r="M21" s="1071">
        <v>0</v>
      </c>
      <c r="N21" s="1086"/>
      <c r="O21" s="1071">
        <v>0.8877229791848178</v>
      </c>
      <c r="P21" s="1086"/>
      <c r="Q21" s="1071">
        <v>20.324758103741768</v>
      </c>
      <c r="R21" s="1071">
        <v>17.34857870876143</v>
      </c>
      <c r="S21" s="1082">
        <v>0</v>
      </c>
      <c r="T21" s="1082">
        <v>184.74270699570931</v>
      </c>
      <c r="U21" s="1082">
        <v>3.3396525570785154</v>
      </c>
      <c r="V21" s="1099">
        <v>61.371912105909651</v>
      </c>
      <c r="W21" s="1086"/>
      <c r="X21" s="1083">
        <v>3269.4725302312609</v>
      </c>
      <c r="Y21" s="1071">
        <v>1122.629372994506</v>
      </c>
      <c r="Z21" s="1082">
        <v>2115.5530220804335</v>
      </c>
      <c r="AA21" s="1071">
        <v>716.86008268230091</v>
      </c>
      <c r="AB21" s="1082">
        <v>293.25614092013819</v>
      </c>
      <c r="AC21" s="1099">
        <v>2518.6785172370637</v>
      </c>
      <c r="AD21" s="1071">
        <v>8371.0389878035166</v>
      </c>
      <c r="AE21" s="1082">
        <v>41.369161685039998</v>
      </c>
      <c r="AF21" s="1082">
        <v>22.723518180000003</v>
      </c>
      <c r="AG21" s="1071">
        <v>384.11548382000001</v>
      </c>
      <c r="AH21" s="861">
        <v>44606.060282994127</v>
      </c>
      <c r="AI21" s="95">
        <v>18</v>
      </c>
      <c r="AJ21" s="75"/>
      <c r="AK21" s="75"/>
      <c r="AL21" s="80"/>
    </row>
    <row r="22" spans="1:38" ht="11.25" customHeight="1">
      <c r="A22" s="1217"/>
      <c r="B22" s="1213" t="s">
        <v>88</v>
      </c>
      <c r="C22" s="1192" t="s">
        <v>167</v>
      </c>
      <c r="D22" s="1192"/>
      <c r="E22" s="100">
        <v>19</v>
      </c>
      <c r="F22" s="1075"/>
      <c r="G22" s="1073"/>
      <c r="H22" s="1074"/>
      <c r="I22" s="1076"/>
      <c r="J22" s="1076"/>
      <c r="K22" s="1074"/>
      <c r="L22" s="1075"/>
      <c r="M22" s="1076"/>
      <c r="N22" s="1076"/>
      <c r="O22" s="1076"/>
      <c r="P22" s="1076"/>
      <c r="Q22" s="1076"/>
      <c r="R22" s="1076"/>
      <c r="S22" s="1076"/>
      <c r="T22" s="1076"/>
      <c r="U22" s="1076"/>
      <c r="V22" s="1074"/>
      <c r="W22" s="1076"/>
      <c r="X22" s="1074"/>
      <c r="Y22" s="1076"/>
      <c r="Z22" s="1076"/>
      <c r="AA22" s="1076"/>
      <c r="AB22" s="1076"/>
      <c r="AC22" s="1074"/>
      <c r="AD22" s="1076"/>
      <c r="AE22" s="1069">
        <v>405.47397345164819</v>
      </c>
      <c r="AF22" s="1076"/>
      <c r="AG22" s="1076"/>
      <c r="AH22" s="857">
        <v>405.47397345164819</v>
      </c>
      <c r="AI22" s="101">
        <v>19</v>
      </c>
      <c r="AL22" s="80"/>
    </row>
    <row r="23" spans="1:38" ht="11.25" customHeight="1">
      <c r="A23" s="1217"/>
      <c r="B23" s="1220"/>
      <c r="C23" s="1192" t="s">
        <v>166</v>
      </c>
      <c r="D23" s="1192"/>
      <c r="E23" s="100">
        <v>20</v>
      </c>
      <c r="F23" s="1075"/>
      <c r="G23" s="1073"/>
      <c r="H23" s="1074"/>
      <c r="I23" s="1076"/>
      <c r="J23" s="1076"/>
      <c r="K23" s="1074"/>
      <c r="L23" s="1075"/>
      <c r="M23" s="1076"/>
      <c r="N23" s="1076"/>
      <c r="O23" s="1076"/>
      <c r="P23" s="1076"/>
      <c r="Q23" s="1076"/>
      <c r="R23" s="1076"/>
      <c r="S23" s="1076"/>
      <c r="T23" s="1076"/>
      <c r="U23" s="1076"/>
      <c r="V23" s="1074"/>
      <c r="W23" s="1076"/>
      <c r="X23" s="1074"/>
      <c r="Y23" s="1076"/>
      <c r="Z23" s="1076"/>
      <c r="AA23" s="1076"/>
      <c r="AB23" s="1076"/>
      <c r="AC23" s="1074"/>
      <c r="AD23" s="1076"/>
      <c r="AE23" s="1069">
        <v>728.84902517235196</v>
      </c>
      <c r="AF23" s="1069">
        <v>1312.8771645272</v>
      </c>
      <c r="AG23" s="1076"/>
      <c r="AH23" s="857">
        <v>2041.7261896995519</v>
      </c>
      <c r="AI23" s="101">
        <v>20</v>
      </c>
      <c r="AL23" s="80"/>
    </row>
    <row r="24" spans="1:38" ht="11.25" customHeight="1">
      <c r="A24" s="1217"/>
      <c r="B24" s="1214"/>
      <c r="C24" s="1192" t="s">
        <v>48</v>
      </c>
      <c r="D24" s="1192"/>
      <c r="E24" s="100">
        <v>21</v>
      </c>
      <c r="F24" s="1075"/>
      <c r="G24" s="1073"/>
      <c r="H24" s="1074"/>
      <c r="I24" s="1076"/>
      <c r="J24" s="1076"/>
      <c r="K24" s="1074"/>
      <c r="L24" s="1075"/>
      <c r="M24" s="1076"/>
      <c r="N24" s="1076"/>
      <c r="O24" s="1076"/>
      <c r="P24" s="1076"/>
      <c r="Q24" s="1076"/>
      <c r="R24" s="1076"/>
      <c r="S24" s="1076"/>
      <c r="T24" s="1076"/>
      <c r="U24" s="1076"/>
      <c r="V24" s="1074"/>
      <c r="W24" s="1076"/>
      <c r="X24" s="1074"/>
      <c r="Y24" s="1076"/>
      <c r="Z24" s="1076"/>
      <c r="AA24" s="1076"/>
      <c r="AB24" s="1076"/>
      <c r="AC24" s="1074"/>
      <c r="AD24" s="1076"/>
      <c r="AE24" s="1069">
        <v>532.92326065920008</v>
      </c>
      <c r="AF24" s="1076"/>
      <c r="AG24" s="1076"/>
      <c r="AH24" s="857">
        <v>532.92326065920008</v>
      </c>
      <c r="AI24" s="101">
        <v>21</v>
      </c>
      <c r="AL24" s="80"/>
    </row>
    <row r="25" spans="1:38" ht="11.25" customHeight="1">
      <c r="A25" s="1217"/>
      <c r="B25" s="1214"/>
      <c r="C25" s="1192" t="s">
        <v>165</v>
      </c>
      <c r="D25" s="1192"/>
      <c r="E25" s="100">
        <v>22</v>
      </c>
      <c r="F25" s="1075"/>
      <c r="G25" s="1073"/>
      <c r="H25" s="1074"/>
      <c r="I25" s="1076"/>
      <c r="J25" s="1076"/>
      <c r="K25" s="1074"/>
      <c r="L25" s="1075"/>
      <c r="M25" s="1076"/>
      <c r="N25" s="1076"/>
      <c r="O25" s="1076"/>
      <c r="P25" s="1076"/>
      <c r="Q25" s="1076"/>
      <c r="R25" s="1076"/>
      <c r="S25" s="1076"/>
      <c r="T25" s="1076"/>
      <c r="U25" s="1076"/>
      <c r="V25" s="1074"/>
      <c r="W25" s="1076"/>
      <c r="X25" s="1074"/>
      <c r="Y25" s="1076"/>
      <c r="Z25" s="1076"/>
      <c r="AA25" s="1076"/>
      <c r="AB25" s="1076"/>
      <c r="AC25" s="1074"/>
      <c r="AD25" s="1076"/>
      <c r="AE25" s="1069">
        <v>2372.8252808592001</v>
      </c>
      <c r="AF25" s="1076"/>
      <c r="AG25" s="1076"/>
      <c r="AH25" s="857">
        <v>2372.8252808592001</v>
      </c>
      <c r="AI25" s="101">
        <v>22</v>
      </c>
      <c r="AL25" s="80"/>
    </row>
    <row r="26" spans="1:38" ht="11.25" customHeight="1">
      <c r="A26" s="1217"/>
      <c r="B26" s="1214"/>
      <c r="C26" s="1192" t="s">
        <v>164</v>
      </c>
      <c r="D26" s="1192"/>
      <c r="E26" s="100">
        <v>23</v>
      </c>
      <c r="F26" s="1075"/>
      <c r="G26" s="1073"/>
      <c r="H26" s="1074"/>
      <c r="I26" s="1076"/>
      <c r="J26" s="1076"/>
      <c r="K26" s="1074"/>
      <c r="L26" s="1075"/>
      <c r="M26" s="1076"/>
      <c r="N26" s="1076"/>
      <c r="O26" s="1076"/>
      <c r="P26" s="1076"/>
      <c r="Q26" s="1076"/>
      <c r="R26" s="1076"/>
      <c r="S26" s="1076"/>
      <c r="T26" s="1076"/>
      <c r="U26" s="1076"/>
      <c r="V26" s="1074"/>
      <c r="W26" s="1076"/>
      <c r="X26" s="1074"/>
      <c r="Y26" s="1076"/>
      <c r="Z26" s="1076"/>
      <c r="AA26" s="1076"/>
      <c r="AB26" s="1076"/>
      <c r="AC26" s="1074"/>
      <c r="AD26" s="1076"/>
      <c r="AE26" s="1070">
        <v>1139.362524249098</v>
      </c>
      <c r="AF26" s="1076"/>
      <c r="AG26" s="1076"/>
      <c r="AH26" s="859">
        <v>1139.362524249098</v>
      </c>
      <c r="AI26" s="101">
        <v>23</v>
      </c>
      <c r="AL26" s="80"/>
    </row>
    <row r="27" spans="1:38" ht="11.25" customHeight="1">
      <c r="A27" s="1217"/>
      <c r="B27" s="1214"/>
      <c r="C27" s="1192" t="s">
        <v>163</v>
      </c>
      <c r="D27" s="1192"/>
      <c r="E27" s="100">
        <v>24</v>
      </c>
      <c r="F27" s="1075"/>
      <c r="G27" s="1073"/>
      <c r="H27" s="1074"/>
      <c r="I27" s="1076"/>
      <c r="J27" s="1076"/>
      <c r="K27" s="1074"/>
      <c r="L27" s="1075"/>
      <c r="M27" s="1076"/>
      <c r="N27" s="1076"/>
      <c r="O27" s="1076"/>
      <c r="P27" s="1076"/>
      <c r="Q27" s="1076"/>
      <c r="R27" s="1076"/>
      <c r="S27" s="1076"/>
      <c r="T27" s="1076"/>
      <c r="U27" s="1076"/>
      <c r="V27" s="1074"/>
      <c r="W27" s="1076"/>
      <c r="X27" s="1074"/>
      <c r="Y27" s="1076"/>
      <c r="Z27" s="1076"/>
      <c r="AA27" s="1076"/>
      <c r="AB27" s="1076"/>
      <c r="AC27" s="1074"/>
      <c r="AD27" s="1076"/>
      <c r="AE27" s="1069">
        <v>2489.3603817530716</v>
      </c>
      <c r="AF27" s="1070">
        <v>144.96923880681121</v>
      </c>
      <c r="AG27" s="1076"/>
      <c r="AH27" s="857">
        <v>2634.3296205598826</v>
      </c>
      <c r="AI27" s="101">
        <v>24</v>
      </c>
      <c r="AL27" s="80"/>
    </row>
    <row r="28" spans="1:38" ht="11.25" customHeight="1">
      <c r="A28" s="1217"/>
      <c r="B28" s="1214"/>
      <c r="C28" s="1192" t="s">
        <v>388</v>
      </c>
      <c r="D28" s="1192"/>
      <c r="E28" s="100">
        <v>25</v>
      </c>
      <c r="F28" s="1075"/>
      <c r="G28" s="1073"/>
      <c r="H28" s="1074"/>
      <c r="I28" s="1076"/>
      <c r="J28" s="1076"/>
      <c r="K28" s="1074"/>
      <c r="L28" s="1075"/>
      <c r="M28" s="1076"/>
      <c r="N28" s="1076"/>
      <c r="O28" s="1076"/>
      <c r="P28" s="1076"/>
      <c r="Q28" s="1076"/>
      <c r="R28" s="1076"/>
      <c r="S28" s="1076"/>
      <c r="T28" s="1076"/>
      <c r="U28" s="1076"/>
      <c r="V28" s="1074"/>
      <c r="W28" s="1076"/>
      <c r="X28" s="1074"/>
      <c r="Y28" s="1076"/>
      <c r="Z28" s="1076"/>
      <c r="AA28" s="1076"/>
      <c r="AB28" s="1076"/>
      <c r="AC28" s="1074"/>
      <c r="AD28" s="1076"/>
      <c r="AE28" s="1076"/>
      <c r="AF28" s="1069">
        <v>414.09253426478568</v>
      </c>
      <c r="AG28" s="1076"/>
      <c r="AH28" s="857">
        <v>414.09253426478568</v>
      </c>
      <c r="AI28" s="101">
        <v>25</v>
      </c>
      <c r="AL28" s="80"/>
    </row>
    <row r="29" spans="1:38" ht="11.25" customHeight="1">
      <c r="A29" s="1217"/>
      <c r="B29" s="1214"/>
      <c r="C29" s="1192" t="s">
        <v>44</v>
      </c>
      <c r="D29" s="1192"/>
      <c r="E29" s="100">
        <v>26</v>
      </c>
      <c r="F29" s="1075"/>
      <c r="G29" s="1073"/>
      <c r="H29" s="1074"/>
      <c r="I29" s="1076"/>
      <c r="J29" s="1076"/>
      <c r="K29" s="1074"/>
      <c r="L29" s="1075"/>
      <c r="M29" s="1069">
        <v>2640.0030025931483</v>
      </c>
      <c r="N29" s="1069">
        <v>4256.4845494745459</v>
      </c>
      <c r="O29" s="1069">
        <v>9034.1772946635738</v>
      </c>
      <c r="P29" s="1069">
        <v>2055.6164733178653</v>
      </c>
      <c r="Q29" s="1069">
        <v>2636.1919890814797</v>
      </c>
      <c r="R29" s="1069">
        <v>484.60053446158048</v>
      </c>
      <c r="S29" s="1069">
        <v>480.63436604340114</v>
      </c>
      <c r="T29" s="1069">
        <v>1226.3717661519511</v>
      </c>
      <c r="U29" s="1070">
        <v>1335.5115157636139</v>
      </c>
      <c r="V29" s="1080">
        <v>1087.0464958373141</v>
      </c>
      <c r="W29" s="1076"/>
      <c r="X29" s="1074"/>
      <c r="Y29" s="1076"/>
      <c r="Z29" s="1076"/>
      <c r="AA29" s="1076"/>
      <c r="AB29" s="1076"/>
      <c r="AC29" s="1079">
        <v>655.19971173873137</v>
      </c>
      <c r="AD29" s="1076"/>
      <c r="AE29" s="1076"/>
      <c r="AF29" s="1076"/>
      <c r="AG29" s="1076"/>
      <c r="AH29" s="857">
        <v>25891.837699127205</v>
      </c>
      <c r="AI29" s="101">
        <v>26</v>
      </c>
      <c r="AL29" s="80"/>
    </row>
    <row r="30" spans="1:38" ht="11.25" customHeight="1">
      <c r="A30" s="1217"/>
      <c r="B30" s="1214"/>
      <c r="C30" s="1192" t="s">
        <v>43</v>
      </c>
      <c r="D30" s="1192"/>
      <c r="E30" s="100">
        <v>27</v>
      </c>
      <c r="F30" s="1075"/>
      <c r="G30" s="1073"/>
      <c r="H30" s="1079">
        <v>0</v>
      </c>
      <c r="I30" s="1076"/>
      <c r="J30" s="1076"/>
      <c r="K30" s="1074"/>
      <c r="L30" s="1075"/>
      <c r="M30" s="1076"/>
      <c r="N30" s="1076"/>
      <c r="O30" s="1070"/>
      <c r="P30" s="1076"/>
      <c r="Q30" s="1076"/>
      <c r="R30" s="1076"/>
      <c r="S30" s="1076"/>
      <c r="T30" s="1076"/>
      <c r="U30" s="1076"/>
      <c r="V30" s="1074"/>
      <c r="W30" s="1076"/>
      <c r="X30" s="1079">
        <v>0</v>
      </c>
      <c r="Y30" s="1076"/>
      <c r="Z30" s="1076"/>
      <c r="AA30" s="1076"/>
      <c r="AB30" s="1076"/>
      <c r="AC30" s="1074"/>
      <c r="AD30" s="1076"/>
      <c r="AE30" s="1070">
        <v>117.35160444069706</v>
      </c>
      <c r="AF30" s="1076"/>
      <c r="AG30" s="1076"/>
      <c r="AH30" s="859">
        <v>117.35160444069706</v>
      </c>
      <c r="AI30" s="101">
        <v>27</v>
      </c>
      <c r="AL30" s="80"/>
    </row>
    <row r="31" spans="1:38" ht="11.25" customHeight="1">
      <c r="A31" s="1217"/>
      <c r="B31" s="1215"/>
      <c r="C31" s="1191" t="s">
        <v>162</v>
      </c>
      <c r="D31" s="1191"/>
      <c r="E31" s="96">
        <v>28</v>
      </c>
      <c r="F31" s="1100"/>
      <c r="G31" s="1101"/>
      <c r="H31" s="1099">
        <v>0</v>
      </c>
      <c r="I31" s="1102"/>
      <c r="J31" s="1086"/>
      <c r="K31" s="1085"/>
      <c r="L31" s="1101"/>
      <c r="M31" s="1071">
        <v>2640.0030025931483</v>
      </c>
      <c r="N31" s="1071">
        <v>4256.4845494745459</v>
      </c>
      <c r="O31" s="1071">
        <v>9034.1772946635738</v>
      </c>
      <c r="P31" s="1071">
        <v>2055.6164733178653</v>
      </c>
      <c r="Q31" s="1071">
        <v>2636.1919890814797</v>
      </c>
      <c r="R31" s="1071">
        <v>484.60053446158048</v>
      </c>
      <c r="S31" s="1071">
        <v>480.63436604340114</v>
      </c>
      <c r="T31" s="1071">
        <v>1226.3717661519511</v>
      </c>
      <c r="U31" s="1082">
        <v>1335.5115157636139</v>
      </c>
      <c r="V31" s="1099">
        <v>1087.0464958373141</v>
      </c>
      <c r="W31" s="1086"/>
      <c r="X31" s="1083">
        <v>0</v>
      </c>
      <c r="Y31" s="1086"/>
      <c r="Z31" s="1086"/>
      <c r="AA31" s="1086"/>
      <c r="AB31" s="1086"/>
      <c r="AC31" s="1083">
        <v>655.19971173873137</v>
      </c>
      <c r="AD31" s="1086"/>
      <c r="AE31" s="1071">
        <v>7786.1460505852674</v>
      </c>
      <c r="AF31" s="1071">
        <v>1871.9389375987967</v>
      </c>
      <c r="AG31" s="1086"/>
      <c r="AH31" s="858">
        <v>35549.922687311271</v>
      </c>
      <c r="AI31" s="95">
        <v>28</v>
      </c>
      <c r="AJ31" s="75"/>
      <c r="AK31" s="75"/>
      <c r="AL31" s="80"/>
    </row>
    <row r="32" spans="1:38" ht="11.25" customHeight="1">
      <c r="A32" s="1217"/>
      <c r="B32" s="1220" t="s">
        <v>161</v>
      </c>
      <c r="C32" s="1192" t="s">
        <v>94</v>
      </c>
      <c r="D32" s="1192"/>
      <c r="E32" s="100">
        <v>29</v>
      </c>
      <c r="F32" s="1075"/>
      <c r="G32" s="1073"/>
      <c r="H32" s="1074"/>
      <c r="I32" s="1076"/>
      <c r="J32" s="1076"/>
      <c r="K32" s="1074"/>
      <c r="L32" s="1075"/>
      <c r="M32" s="1076"/>
      <c r="N32" s="1076"/>
      <c r="O32" s="1076"/>
      <c r="P32" s="1076"/>
      <c r="Q32" s="1076"/>
      <c r="R32" s="1076"/>
      <c r="S32" s="1076"/>
      <c r="T32" s="1076"/>
      <c r="U32" s="1076"/>
      <c r="V32" s="1074"/>
      <c r="W32" s="1076"/>
      <c r="X32" s="1074"/>
      <c r="Y32" s="1076"/>
      <c r="Z32" s="1076"/>
      <c r="AA32" s="1076"/>
      <c r="AB32" s="1076"/>
      <c r="AC32" s="1074"/>
      <c r="AD32" s="1076"/>
      <c r="AE32" s="1070">
        <v>260.46366606719999</v>
      </c>
      <c r="AF32" s="1070">
        <v>0</v>
      </c>
      <c r="AG32" s="1076"/>
      <c r="AH32" s="857">
        <v>260.46366606719999</v>
      </c>
      <c r="AI32" s="101">
        <v>29</v>
      </c>
      <c r="AL32" s="80"/>
    </row>
    <row r="33" spans="1:38" ht="11.25" customHeight="1">
      <c r="A33" s="1217"/>
      <c r="B33" s="1220"/>
      <c r="C33" s="1192" t="s">
        <v>45</v>
      </c>
      <c r="D33" s="1192"/>
      <c r="E33" s="102">
        <v>30</v>
      </c>
      <c r="F33" s="1087">
        <v>0</v>
      </c>
      <c r="G33" s="1070">
        <v>0</v>
      </c>
      <c r="H33" s="1080">
        <v>0</v>
      </c>
      <c r="I33" s="1087">
        <v>0</v>
      </c>
      <c r="J33" s="1070">
        <v>0</v>
      </c>
      <c r="K33" s="1080">
        <v>0</v>
      </c>
      <c r="L33" s="1075"/>
      <c r="M33" s="1076"/>
      <c r="N33" s="1076"/>
      <c r="O33" s="1070">
        <v>0</v>
      </c>
      <c r="P33" s="1076"/>
      <c r="Q33" s="1070">
        <v>0</v>
      </c>
      <c r="R33" s="1070">
        <v>0</v>
      </c>
      <c r="S33" s="1069">
        <v>0</v>
      </c>
      <c r="T33" s="1069">
        <v>0</v>
      </c>
      <c r="U33" s="1069">
        <v>0</v>
      </c>
      <c r="V33" s="1079">
        <v>0</v>
      </c>
      <c r="W33" s="1076"/>
      <c r="X33" s="1080" t="s">
        <v>30</v>
      </c>
      <c r="Y33" s="1076"/>
      <c r="Z33" s="1069">
        <v>0</v>
      </c>
      <c r="AA33" s="1069">
        <v>0</v>
      </c>
      <c r="AB33" s="1069">
        <v>0</v>
      </c>
      <c r="AC33" s="1079">
        <v>0</v>
      </c>
      <c r="AD33" s="1076"/>
      <c r="AE33" s="1070" t="s">
        <v>30</v>
      </c>
      <c r="AF33" s="1070" t="s">
        <v>30</v>
      </c>
      <c r="AG33" s="1070">
        <v>0</v>
      </c>
      <c r="AH33" s="857">
        <v>1.290836246568857</v>
      </c>
      <c r="AI33" s="101">
        <v>30</v>
      </c>
      <c r="AL33" s="80"/>
    </row>
    <row r="34" spans="1:38" ht="11.25" customHeight="1">
      <c r="A34" s="1217"/>
      <c r="B34" s="1220"/>
      <c r="C34" s="1192" t="s">
        <v>44</v>
      </c>
      <c r="D34" s="1192"/>
      <c r="E34" s="102">
        <v>31</v>
      </c>
      <c r="F34" s="1087">
        <v>0</v>
      </c>
      <c r="G34" s="1070">
        <v>0</v>
      </c>
      <c r="H34" s="1080">
        <v>0</v>
      </c>
      <c r="I34" s="1087">
        <v>0</v>
      </c>
      <c r="J34" s="1070">
        <v>0</v>
      </c>
      <c r="K34" s="1080">
        <v>0</v>
      </c>
      <c r="L34" s="1075"/>
      <c r="M34" s="1070">
        <v>0</v>
      </c>
      <c r="N34" s="1076"/>
      <c r="O34" s="1070" t="s">
        <v>30</v>
      </c>
      <c r="P34" s="1076"/>
      <c r="Q34" s="1070" t="s">
        <v>30</v>
      </c>
      <c r="R34" s="1070">
        <v>19.320811655520679</v>
      </c>
      <c r="S34" s="1070">
        <v>243.94503207315412</v>
      </c>
      <c r="T34" s="1070" t="s">
        <v>30</v>
      </c>
      <c r="U34" s="1070" t="s">
        <v>30</v>
      </c>
      <c r="V34" s="1080" t="s">
        <v>30</v>
      </c>
      <c r="W34" s="1076"/>
      <c r="X34" s="1080">
        <v>443.13661798826257</v>
      </c>
      <c r="Y34" s="1076"/>
      <c r="Z34" s="1069">
        <v>0</v>
      </c>
      <c r="AA34" s="1069">
        <v>0</v>
      </c>
      <c r="AB34" s="1069">
        <v>0</v>
      </c>
      <c r="AC34" s="1079">
        <v>6.7410707413068479E-5</v>
      </c>
      <c r="AD34" s="1076"/>
      <c r="AE34" s="1070" t="s">
        <v>30</v>
      </c>
      <c r="AF34" s="1070" t="s">
        <v>30</v>
      </c>
      <c r="AG34" s="1070" t="s">
        <v>30</v>
      </c>
      <c r="AH34" s="857">
        <v>1923.9801356640089</v>
      </c>
      <c r="AI34" s="101">
        <v>31</v>
      </c>
      <c r="AL34" s="80"/>
    </row>
    <row r="35" spans="1:38" ht="11.25" customHeight="1">
      <c r="A35" s="1217"/>
      <c r="B35" s="1220"/>
      <c r="C35" s="1192" t="s">
        <v>43</v>
      </c>
      <c r="D35" s="1192"/>
      <c r="E35" s="100">
        <v>32</v>
      </c>
      <c r="F35" s="1075"/>
      <c r="G35" s="1073"/>
      <c r="H35" s="1074"/>
      <c r="I35" s="1076"/>
      <c r="J35" s="1076"/>
      <c r="K35" s="1074"/>
      <c r="L35" s="1075"/>
      <c r="M35" s="1076"/>
      <c r="N35" s="1076"/>
      <c r="O35" s="1076"/>
      <c r="P35" s="1076"/>
      <c r="Q35" s="1076"/>
      <c r="R35" s="1076"/>
      <c r="S35" s="1076"/>
      <c r="T35" s="1076"/>
      <c r="U35" s="1076"/>
      <c r="V35" s="1074"/>
      <c r="W35" s="1076"/>
      <c r="X35" s="1080">
        <v>134.46394521263767</v>
      </c>
      <c r="Y35" s="1076"/>
      <c r="Z35" s="1069">
        <v>0</v>
      </c>
      <c r="AA35" s="1076"/>
      <c r="AB35" s="1076"/>
      <c r="AC35" s="1074"/>
      <c r="AD35" s="1076"/>
      <c r="AE35" s="1070">
        <v>37.87216641968827</v>
      </c>
      <c r="AF35" s="1070">
        <v>9.7069151088000002E-2</v>
      </c>
      <c r="AG35" s="1076">
        <v>0</v>
      </c>
      <c r="AH35" s="857">
        <v>172.43318078341392</v>
      </c>
      <c r="AI35" s="99">
        <v>32</v>
      </c>
      <c r="AL35" s="80"/>
    </row>
    <row r="36" spans="1:38" ht="11.25" customHeight="1">
      <c r="A36" s="1218"/>
      <c r="B36" s="1220"/>
      <c r="C36" s="1191" t="s">
        <v>160</v>
      </c>
      <c r="D36" s="1191"/>
      <c r="E36" s="96">
        <v>33</v>
      </c>
      <c r="F36" s="1097">
        <v>0</v>
      </c>
      <c r="G36" s="1082">
        <v>0</v>
      </c>
      <c r="H36" s="1099">
        <v>0</v>
      </c>
      <c r="I36" s="1097">
        <v>0</v>
      </c>
      <c r="J36" s="1082">
        <v>0</v>
      </c>
      <c r="K36" s="1099">
        <v>0</v>
      </c>
      <c r="L36" s="1101"/>
      <c r="M36" s="1082">
        <v>0</v>
      </c>
      <c r="N36" s="1086"/>
      <c r="O36" s="1082" t="s">
        <v>30</v>
      </c>
      <c r="P36" s="1086"/>
      <c r="Q36" s="1082" t="s">
        <v>30</v>
      </c>
      <c r="R36" s="1082">
        <v>19.320811655520679</v>
      </c>
      <c r="S36" s="1082">
        <v>243.94503207315412</v>
      </c>
      <c r="T36" s="1082" t="s">
        <v>30</v>
      </c>
      <c r="U36" s="1082" t="s">
        <v>30</v>
      </c>
      <c r="V36" s="1099" t="s">
        <v>30</v>
      </c>
      <c r="W36" s="1086"/>
      <c r="X36" s="1099" t="s">
        <v>30</v>
      </c>
      <c r="Y36" s="1086"/>
      <c r="Z36" s="1071">
        <v>0</v>
      </c>
      <c r="AA36" s="1071">
        <v>0</v>
      </c>
      <c r="AB36" s="1071">
        <v>0</v>
      </c>
      <c r="AC36" s="1083">
        <v>6.7410707413068479E-5</v>
      </c>
      <c r="AD36" s="1086"/>
      <c r="AE36" s="1082">
        <v>399.10158461624826</v>
      </c>
      <c r="AF36" s="1082">
        <v>1.5489288550879998</v>
      </c>
      <c r="AG36" s="1082" t="s">
        <v>30</v>
      </c>
      <c r="AH36" s="858">
        <v>2358.1678187611919</v>
      </c>
      <c r="AI36" s="95">
        <v>33</v>
      </c>
      <c r="AJ36" s="75"/>
      <c r="AK36" s="75"/>
      <c r="AL36" s="80"/>
    </row>
    <row r="37" spans="1:38" ht="11.25" customHeight="1">
      <c r="A37" s="105"/>
      <c r="B37" s="1213"/>
      <c r="C37" s="1193" t="s">
        <v>93</v>
      </c>
      <c r="D37" s="1193"/>
      <c r="E37" s="106">
        <v>34</v>
      </c>
      <c r="F37" s="1103"/>
      <c r="G37" s="1103"/>
      <c r="H37" s="1077"/>
      <c r="I37" s="1104"/>
      <c r="J37" s="1076"/>
      <c r="K37" s="1074"/>
      <c r="L37" s="1101"/>
      <c r="M37" s="1086"/>
      <c r="N37" s="1104"/>
      <c r="O37" s="1104"/>
      <c r="P37" s="1104"/>
      <c r="Q37" s="1104"/>
      <c r="R37" s="1104"/>
      <c r="S37" s="1104"/>
      <c r="T37" s="1104"/>
      <c r="U37" s="1104"/>
      <c r="V37" s="1077"/>
      <c r="W37" s="1104"/>
      <c r="X37" s="1105">
        <v>3.0243700030333307</v>
      </c>
      <c r="Y37" s="1104"/>
      <c r="Z37" s="1071">
        <v>5.6103661077862688</v>
      </c>
      <c r="AA37" s="1104"/>
      <c r="AB37" s="1104"/>
      <c r="AC37" s="1077"/>
      <c r="AD37" s="1104"/>
      <c r="AE37" s="1106">
        <v>320.08031114427871</v>
      </c>
      <c r="AF37" s="1107">
        <v>218.01681470905925</v>
      </c>
      <c r="AG37" s="1086"/>
      <c r="AH37" s="857">
        <v>546.73186196415759</v>
      </c>
      <c r="AI37" s="95">
        <v>34</v>
      </c>
      <c r="AL37" s="80"/>
    </row>
    <row r="38" spans="1:38" ht="11.25" customHeight="1">
      <c r="A38" s="105"/>
      <c r="B38" s="1220"/>
      <c r="C38" s="1191" t="s">
        <v>87</v>
      </c>
      <c r="D38" s="1191"/>
      <c r="E38" s="96">
        <v>35</v>
      </c>
      <c r="F38" s="1097" t="s">
        <v>30</v>
      </c>
      <c r="G38" s="1082">
        <v>0</v>
      </c>
      <c r="H38" s="1099" t="s">
        <v>30</v>
      </c>
      <c r="I38" s="1071">
        <v>0.667607622364918</v>
      </c>
      <c r="J38" s="1071">
        <v>382.01218904751153</v>
      </c>
      <c r="K38" s="1083">
        <v>0</v>
      </c>
      <c r="L38" s="1101"/>
      <c r="M38" s="1071">
        <v>1081.1706604550964</v>
      </c>
      <c r="N38" s="1071">
        <v>4245.2075727474448</v>
      </c>
      <c r="O38" s="1082" t="s">
        <v>30</v>
      </c>
      <c r="P38" s="1071">
        <v>176.45220571815855</v>
      </c>
      <c r="Q38" s="1082" t="s">
        <v>30</v>
      </c>
      <c r="R38" s="1082">
        <v>36.900748437286744</v>
      </c>
      <c r="S38" s="1082" t="s">
        <v>30</v>
      </c>
      <c r="T38" s="1082" t="s">
        <v>30</v>
      </c>
      <c r="U38" s="1082" t="s">
        <v>30</v>
      </c>
      <c r="V38" s="1099" t="s">
        <v>30</v>
      </c>
      <c r="W38" s="1086"/>
      <c r="X38" s="1099" t="s">
        <v>30</v>
      </c>
      <c r="Y38" s="1104"/>
      <c r="Z38" s="1082" t="s">
        <v>30</v>
      </c>
      <c r="AA38" s="1107">
        <v>4012.3964343096459</v>
      </c>
      <c r="AB38" s="1082" t="s">
        <v>30</v>
      </c>
      <c r="AC38" s="1099">
        <v>1282.2208224284134</v>
      </c>
      <c r="AD38" s="1086"/>
      <c r="AE38" s="1082">
        <v>8373.9388754304018</v>
      </c>
      <c r="AF38" s="1071">
        <v>1629.6496758546496</v>
      </c>
      <c r="AG38" s="1082" t="s">
        <v>30</v>
      </c>
      <c r="AH38" s="861">
        <v>46863.915095150427</v>
      </c>
      <c r="AI38" s="95">
        <v>35</v>
      </c>
      <c r="AJ38" s="75"/>
      <c r="AK38" s="75"/>
      <c r="AL38" s="80"/>
    </row>
    <row r="39" spans="1:38" ht="11.25" customHeight="1">
      <c r="A39" s="105"/>
      <c r="B39" s="1220"/>
      <c r="C39" s="1191" t="s">
        <v>33</v>
      </c>
      <c r="D39" s="1191"/>
      <c r="E39" s="96">
        <v>36</v>
      </c>
      <c r="F39" s="1097" t="s">
        <v>30</v>
      </c>
      <c r="G39" s="1082">
        <v>0</v>
      </c>
      <c r="H39" s="1099" t="s">
        <v>30</v>
      </c>
      <c r="I39" s="1097">
        <v>0</v>
      </c>
      <c r="J39" s="1082">
        <v>89.145164225642702</v>
      </c>
      <c r="K39" s="1099">
        <v>0</v>
      </c>
      <c r="L39" s="1101"/>
      <c r="M39" s="1071">
        <v>1081.1706604550964</v>
      </c>
      <c r="N39" s="1108"/>
      <c r="O39" s="1109">
        <v>0</v>
      </c>
      <c r="P39" s="1110"/>
      <c r="Q39" s="1082" t="s">
        <v>30</v>
      </c>
      <c r="R39" s="1109">
        <v>0</v>
      </c>
      <c r="S39" s="1082" t="s">
        <v>30</v>
      </c>
      <c r="T39" s="1082" t="s">
        <v>30</v>
      </c>
      <c r="U39" s="1082" t="s">
        <v>30</v>
      </c>
      <c r="V39" s="1099" t="s">
        <v>30</v>
      </c>
      <c r="W39" s="1086"/>
      <c r="X39" s="1099" t="s">
        <v>30</v>
      </c>
      <c r="Y39" s="1102"/>
      <c r="Z39" s="1082" t="s">
        <v>30</v>
      </c>
      <c r="AA39" s="1086"/>
      <c r="AB39" s="1082" t="s">
        <v>30</v>
      </c>
      <c r="AC39" s="1099">
        <v>0</v>
      </c>
      <c r="AD39" s="1086"/>
      <c r="AE39" s="1086"/>
      <c r="AF39" s="1086"/>
      <c r="AG39" s="1082" t="s">
        <v>30</v>
      </c>
      <c r="AH39" s="857">
        <v>2181.6363481346402</v>
      </c>
      <c r="AI39" s="95">
        <v>36</v>
      </c>
      <c r="AJ39" s="75"/>
      <c r="AK39" s="75"/>
      <c r="AL39" s="80"/>
    </row>
    <row r="40" spans="1:38" ht="11.25" customHeight="1">
      <c r="A40" s="104"/>
      <c r="B40" s="1227"/>
      <c r="C40" s="1191" t="s">
        <v>57</v>
      </c>
      <c r="D40" s="1191"/>
      <c r="E40" s="96">
        <v>37</v>
      </c>
      <c r="F40" s="1111"/>
      <c r="G40" s="1101"/>
      <c r="H40" s="1112"/>
      <c r="I40" s="1086"/>
      <c r="J40" s="1076"/>
      <c r="K40" s="1074"/>
      <c r="L40" s="1075"/>
      <c r="M40" s="1086"/>
      <c r="N40" s="1104"/>
      <c r="O40" s="1104"/>
      <c r="P40" s="1086"/>
      <c r="Q40" s="1086"/>
      <c r="R40" s="1086"/>
      <c r="S40" s="1086"/>
      <c r="T40" s="1086"/>
      <c r="U40" s="1086"/>
      <c r="V40" s="1083">
        <v>0</v>
      </c>
      <c r="W40" s="1086"/>
      <c r="X40" s="1085">
        <v>0</v>
      </c>
      <c r="Y40" s="1113"/>
      <c r="Z40" s="1113"/>
      <c r="AA40" s="1113"/>
      <c r="AB40" s="1086"/>
      <c r="AC40" s="1085"/>
      <c r="AD40" s="1086"/>
      <c r="AE40" s="1086"/>
      <c r="AF40" s="1071">
        <v>31.106294355286231</v>
      </c>
      <c r="AG40" s="1086"/>
      <c r="AH40" s="858">
        <v>31.106294355286231</v>
      </c>
      <c r="AI40" s="95">
        <v>37</v>
      </c>
      <c r="AJ40" s="75"/>
      <c r="AK40" s="75"/>
      <c r="AL40" s="80"/>
    </row>
    <row r="41" spans="1:38" ht="11.25" customHeight="1">
      <c r="A41" s="1216" t="s">
        <v>34</v>
      </c>
      <c r="B41" s="98"/>
      <c r="C41" s="1198" t="s">
        <v>34</v>
      </c>
      <c r="D41" s="1198"/>
      <c r="E41" s="96">
        <v>38</v>
      </c>
      <c r="F41" s="1128">
        <v>214.2752699399968</v>
      </c>
      <c r="G41" s="1091">
        <v>0</v>
      </c>
      <c r="H41" s="1114">
        <v>51.314604996694378</v>
      </c>
      <c r="I41" s="1093">
        <v>0.667607622364918</v>
      </c>
      <c r="J41" s="1091">
        <v>292.86702482186888</v>
      </c>
      <c r="K41" s="1114">
        <v>0</v>
      </c>
      <c r="L41" s="1115"/>
      <c r="M41" s="1094"/>
      <c r="N41" s="1093">
        <v>4245.2075727474448</v>
      </c>
      <c r="O41" s="1091">
        <v>9080.1761776085277</v>
      </c>
      <c r="P41" s="1093">
        <v>176.45220571815855</v>
      </c>
      <c r="Q41" s="1091">
        <v>4199.4082904872394</v>
      </c>
      <c r="R41" s="1091">
        <v>36.900748437286744</v>
      </c>
      <c r="S41" s="1091">
        <v>34.795380100996326</v>
      </c>
      <c r="T41" s="1091">
        <v>124.61179195642693</v>
      </c>
      <c r="U41" s="1091">
        <v>355.19053214539821</v>
      </c>
      <c r="V41" s="1092">
        <v>0</v>
      </c>
      <c r="W41" s="1094"/>
      <c r="X41" s="1092">
        <v>9757.0445735359535</v>
      </c>
      <c r="Y41" s="1094"/>
      <c r="Z41" s="1071">
        <v>11.85891957431418</v>
      </c>
      <c r="AA41" s="1091">
        <v>4012.3964343096459</v>
      </c>
      <c r="AB41" s="1091">
        <v>110.58627911400001</v>
      </c>
      <c r="AC41" s="1114">
        <v>1282.2208224284134</v>
      </c>
      <c r="AD41" s="1116"/>
      <c r="AE41" s="1091">
        <v>8373.9388754304018</v>
      </c>
      <c r="AF41" s="1093">
        <v>1660.7559702099356</v>
      </c>
      <c r="AG41" s="1091">
        <v>692.71596018599996</v>
      </c>
      <c r="AH41" s="860">
        <v>44713.385041371068</v>
      </c>
      <c r="AI41" s="95">
        <v>38</v>
      </c>
      <c r="AJ41" s="75"/>
      <c r="AK41" s="75"/>
      <c r="AL41" s="80"/>
    </row>
    <row r="42" spans="1:38" ht="11.25" customHeight="1">
      <c r="A42" s="1217"/>
      <c r="B42" s="98"/>
      <c r="C42" s="1192" t="s">
        <v>104</v>
      </c>
      <c r="D42" s="1192"/>
      <c r="E42" s="100">
        <v>39</v>
      </c>
      <c r="F42" s="1087" t="s">
        <v>30</v>
      </c>
      <c r="G42" s="1070">
        <v>0</v>
      </c>
      <c r="H42" s="1080" t="s">
        <v>30</v>
      </c>
      <c r="I42" s="1088">
        <v>0</v>
      </c>
      <c r="J42" s="1070" t="s">
        <v>30</v>
      </c>
      <c r="K42" s="1080">
        <v>0</v>
      </c>
      <c r="L42" s="1075"/>
      <c r="M42" s="1076"/>
      <c r="N42" s="1076"/>
      <c r="O42" s="1070" t="s">
        <v>30</v>
      </c>
      <c r="P42" s="1076"/>
      <c r="Q42" s="1070">
        <v>54.777705745871437</v>
      </c>
      <c r="R42" s="1070" t="s">
        <v>30</v>
      </c>
      <c r="S42" s="1070">
        <v>0</v>
      </c>
      <c r="T42" s="1070">
        <v>0</v>
      </c>
      <c r="U42" s="1070">
        <v>2.3798962740548655</v>
      </c>
      <c r="V42" s="1079">
        <v>0</v>
      </c>
      <c r="W42" s="1076"/>
      <c r="X42" s="1079">
        <v>694.16207178927255</v>
      </c>
      <c r="Y42" s="1076"/>
      <c r="Z42" s="1070">
        <v>5.6864593371775625</v>
      </c>
      <c r="AA42" s="1070">
        <v>28.274259587825846</v>
      </c>
      <c r="AB42" s="1070">
        <v>0</v>
      </c>
      <c r="AC42" s="1080">
        <v>2.3710471963698898E-3</v>
      </c>
      <c r="AD42" s="1076"/>
      <c r="AE42" s="1070">
        <v>308.27618369769601</v>
      </c>
      <c r="AF42" s="1070">
        <v>45.900870740000002</v>
      </c>
      <c r="AG42" s="1070" t="s">
        <v>30</v>
      </c>
      <c r="AH42" s="857">
        <v>1192.4824507290484</v>
      </c>
      <c r="AI42" s="101">
        <v>39</v>
      </c>
      <c r="AL42" s="80"/>
    </row>
    <row r="43" spans="1:38" ht="11.25" customHeight="1">
      <c r="A43" s="1217"/>
      <c r="B43" s="98"/>
      <c r="C43" s="1192" t="s">
        <v>103</v>
      </c>
      <c r="D43" s="1192"/>
      <c r="E43" s="102">
        <v>40</v>
      </c>
      <c r="F43" s="1087" t="s">
        <v>30</v>
      </c>
      <c r="G43" s="1070">
        <v>0</v>
      </c>
      <c r="H43" s="1080">
        <v>0</v>
      </c>
      <c r="I43" s="1088">
        <v>0</v>
      </c>
      <c r="J43" s="1069">
        <v>0</v>
      </c>
      <c r="K43" s="1080">
        <v>0</v>
      </c>
      <c r="L43" s="1075"/>
      <c r="M43" s="1076"/>
      <c r="N43" s="1076"/>
      <c r="O43" s="1070">
        <v>0</v>
      </c>
      <c r="P43" s="1076"/>
      <c r="Q43" s="1070">
        <v>4.7686297256721719</v>
      </c>
      <c r="R43" s="1070">
        <v>0</v>
      </c>
      <c r="S43" s="1070">
        <v>0</v>
      </c>
      <c r="T43" s="1070">
        <v>0</v>
      </c>
      <c r="U43" s="1070">
        <v>0.30462672307902278</v>
      </c>
      <c r="V43" s="1079">
        <v>0</v>
      </c>
      <c r="W43" s="1076"/>
      <c r="X43" s="1079">
        <v>66.687866794049427</v>
      </c>
      <c r="Y43" s="1076"/>
      <c r="Z43" s="1070" t="s">
        <v>30</v>
      </c>
      <c r="AA43" s="1070" t="s">
        <v>30</v>
      </c>
      <c r="AB43" s="1070">
        <v>0</v>
      </c>
      <c r="AC43" s="1080" t="s">
        <v>30</v>
      </c>
      <c r="AD43" s="1076"/>
      <c r="AE43" s="1070">
        <v>55.202875195968005</v>
      </c>
      <c r="AF43" s="1070">
        <v>3.0114849239999999</v>
      </c>
      <c r="AG43" s="1070">
        <v>0</v>
      </c>
      <c r="AH43" s="857">
        <v>138.19791882830432</v>
      </c>
      <c r="AI43" s="101">
        <v>40</v>
      </c>
      <c r="AL43" s="80"/>
    </row>
    <row r="44" spans="1:38" ht="11.25" customHeight="1">
      <c r="A44" s="1217"/>
      <c r="B44" s="98"/>
      <c r="C44" s="1192" t="s">
        <v>102</v>
      </c>
      <c r="D44" s="1192"/>
      <c r="E44" s="102">
        <v>41</v>
      </c>
      <c r="F44" s="1087" t="s">
        <v>30</v>
      </c>
      <c r="G44" s="1070">
        <v>0</v>
      </c>
      <c r="H44" s="1080">
        <v>0</v>
      </c>
      <c r="I44" s="1087">
        <v>0</v>
      </c>
      <c r="J44" s="1070" t="s">
        <v>30</v>
      </c>
      <c r="K44" s="1080">
        <v>0</v>
      </c>
      <c r="L44" s="1075"/>
      <c r="M44" s="1076"/>
      <c r="N44" s="1076"/>
      <c r="O44" s="1070" t="s">
        <v>30</v>
      </c>
      <c r="P44" s="1076"/>
      <c r="Q44" s="1070">
        <v>4.6622765115326867</v>
      </c>
      <c r="R44" s="1070" t="s">
        <v>30</v>
      </c>
      <c r="S44" s="1070">
        <v>0</v>
      </c>
      <c r="T44" s="1070" t="s">
        <v>30</v>
      </c>
      <c r="U44" s="1070">
        <v>0.25914426095264087</v>
      </c>
      <c r="V44" s="1079">
        <v>0</v>
      </c>
      <c r="W44" s="1076"/>
      <c r="X44" s="1080">
        <v>459.1819639688822</v>
      </c>
      <c r="Y44" s="1076"/>
      <c r="Z44" s="1070">
        <v>5.6922000818889034</v>
      </c>
      <c r="AA44" s="1070" t="s">
        <v>30</v>
      </c>
      <c r="AB44" s="1070" t="s">
        <v>30</v>
      </c>
      <c r="AC44" s="1080" t="s">
        <v>30</v>
      </c>
      <c r="AD44" s="1076"/>
      <c r="AE44" s="1070">
        <v>511.76726280547206</v>
      </c>
      <c r="AF44" s="1070" t="s">
        <v>30</v>
      </c>
      <c r="AG44" s="1070" t="s">
        <v>30</v>
      </c>
      <c r="AH44" s="857">
        <v>1373.6546585710814</v>
      </c>
      <c r="AI44" s="101">
        <v>41</v>
      </c>
      <c r="AL44" s="80"/>
    </row>
    <row r="45" spans="1:38" ht="11.25" customHeight="1">
      <c r="A45" s="1217"/>
      <c r="B45" s="98"/>
      <c r="C45" s="1192" t="s">
        <v>101</v>
      </c>
      <c r="D45" s="1192"/>
      <c r="E45" s="102">
        <v>42</v>
      </c>
      <c r="F45" s="1087" t="s">
        <v>30</v>
      </c>
      <c r="G45" s="1070">
        <v>0</v>
      </c>
      <c r="H45" s="1080" t="s">
        <v>30</v>
      </c>
      <c r="I45" s="1087">
        <v>0</v>
      </c>
      <c r="J45" s="1070">
        <v>0</v>
      </c>
      <c r="K45" s="1080">
        <v>0</v>
      </c>
      <c r="L45" s="1075"/>
      <c r="M45" s="1076"/>
      <c r="N45" s="1076"/>
      <c r="O45" s="1070" t="s">
        <v>30</v>
      </c>
      <c r="P45" s="1076"/>
      <c r="Q45" s="1070">
        <v>10.645966971475364</v>
      </c>
      <c r="R45" s="1070" t="s">
        <v>30</v>
      </c>
      <c r="S45" s="1070" t="s">
        <v>30</v>
      </c>
      <c r="T45" s="1070" t="s">
        <v>30</v>
      </c>
      <c r="U45" s="1070">
        <v>0.12491469905827761</v>
      </c>
      <c r="V45" s="1079">
        <v>0</v>
      </c>
      <c r="W45" s="1076"/>
      <c r="X45" s="1080">
        <v>607.84710659205678</v>
      </c>
      <c r="Y45" s="1076"/>
      <c r="Z45" s="1070" t="s">
        <v>30</v>
      </c>
      <c r="AA45" s="1070" t="s">
        <v>30</v>
      </c>
      <c r="AB45" s="1070" t="s">
        <v>30</v>
      </c>
      <c r="AC45" s="1080" t="s">
        <v>30</v>
      </c>
      <c r="AD45" s="1076"/>
      <c r="AE45" s="1070">
        <v>769.968526886208</v>
      </c>
      <c r="AF45" s="1070">
        <v>148.16474759600001</v>
      </c>
      <c r="AG45" s="1070">
        <v>399.73236885200009</v>
      </c>
      <c r="AH45" s="857">
        <v>1973.4455338901632</v>
      </c>
      <c r="AI45" s="101">
        <v>42</v>
      </c>
      <c r="AL45" s="80"/>
    </row>
    <row r="46" spans="1:38" ht="11.25" customHeight="1">
      <c r="A46" s="1217"/>
      <c r="B46" s="98"/>
      <c r="C46" s="1192" t="s">
        <v>159</v>
      </c>
      <c r="D46" s="1192"/>
      <c r="E46" s="102">
        <v>43</v>
      </c>
      <c r="F46" s="1087">
        <v>0</v>
      </c>
      <c r="G46" s="1070">
        <v>0</v>
      </c>
      <c r="H46" s="1080">
        <v>0</v>
      </c>
      <c r="I46" s="1087">
        <v>0</v>
      </c>
      <c r="J46" s="1070">
        <v>0</v>
      </c>
      <c r="K46" s="1080">
        <v>0</v>
      </c>
      <c r="L46" s="1075"/>
      <c r="M46" s="1076"/>
      <c r="N46" s="1076"/>
      <c r="O46" s="1070" t="s">
        <v>30</v>
      </c>
      <c r="P46" s="1076"/>
      <c r="Q46" s="1070">
        <v>14.086085710386241</v>
      </c>
      <c r="R46" s="1070" t="s">
        <v>30</v>
      </c>
      <c r="S46" s="1070">
        <v>0</v>
      </c>
      <c r="T46" s="1070">
        <v>0</v>
      </c>
      <c r="U46" s="1070">
        <v>2.3000545926027018</v>
      </c>
      <c r="V46" s="1080">
        <v>0</v>
      </c>
      <c r="W46" s="1076"/>
      <c r="X46" s="1080">
        <v>126.73239388562851</v>
      </c>
      <c r="Y46" s="1076"/>
      <c r="Z46" s="1070">
        <v>0</v>
      </c>
      <c r="AA46" s="1070">
        <v>1.2191551794731814</v>
      </c>
      <c r="AB46" s="1070" t="s">
        <v>30</v>
      </c>
      <c r="AC46" s="1080" t="s">
        <v>30</v>
      </c>
      <c r="AD46" s="1076"/>
      <c r="AE46" s="1070">
        <v>256.05155287828796</v>
      </c>
      <c r="AF46" s="1070">
        <v>7.8340870160000007</v>
      </c>
      <c r="AG46" s="1070">
        <v>0</v>
      </c>
      <c r="AH46" s="857">
        <v>409.22995197718865</v>
      </c>
      <c r="AI46" s="101">
        <v>43</v>
      </c>
      <c r="AL46" s="80"/>
    </row>
    <row r="47" spans="1:38" ht="11.25" customHeight="1">
      <c r="A47" s="1217"/>
      <c r="B47" s="98"/>
      <c r="C47" s="1192" t="s">
        <v>100</v>
      </c>
      <c r="D47" s="1192"/>
      <c r="E47" s="102">
        <v>44</v>
      </c>
      <c r="F47" s="1087">
        <v>64.323972976661665</v>
      </c>
      <c r="G47" s="1070">
        <v>0</v>
      </c>
      <c r="H47" s="1080" t="s">
        <v>30</v>
      </c>
      <c r="I47" s="1087">
        <v>0</v>
      </c>
      <c r="J47" s="1070">
        <v>158.56912788317186</v>
      </c>
      <c r="K47" s="1080">
        <v>0</v>
      </c>
      <c r="L47" s="1075"/>
      <c r="M47" s="1076"/>
      <c r="N47" s="1076"/>
      <c r="O47" s="1070">
        <v>1.2584252319739899</v>
      </c>
      <c r="P47" s="1076"/>
      <c r="Q47" s="1070">
        <v>31.252320185614849</v>
      </c>
      <c r="R47" s="1070" t="s">
        <v>30</v>
      </c>
      <c r="S47" s="1070" t="s">
        <v>30</v>
      </c>
      <c r="T47" s="1070">
        <v>98.792036304080781</v>
      </c>
      <c r="U47" s="1070">
        <v>3.5473932032209636</v>
      </c>
      <c r="V47" s="1079">
        <v>0</v>
      </c>
      <c r="W47" s="1076"/>
      <c r="X47" s="1080">
        <v>854.14842363859691</v>
      </c>
      <c r="Y47" s="1076"/>
      <c r="Z47" s="1070" t="s">
        <v>30</v>
      </c>
      <c r="AA47" s="1070">
        <v>34.702743278285801</v>
      </c>
      <c r="AB47" s="1070">
        <v>90.150924418000017</v>
      </c>
      <c r="AC47" s="1080" t="s">
        <v>30</v>
      </c>
      <c r="AD47" s="1076"/>
      <c r="AE47" s="1070">
        <v>280.39318215076804</v>
      </c>
      <c r="AF47" s="1070" t="s">
        <v>30</v>
      </c>
      <c r="AG47" s="1070">
        <v>263.54159515800001</v>
      </c>
      <c r="AH47" s="857">
        <v>1928.5175309641379</v>
      </c>
      <c r="AI47" s="101">
        <v>44</v>
      </c>
      <c r="AL47" s="80"/>
    </row>
    <row r="48" spans="1:38" ht="11.25" customHeight="1">
      <c r="A48" s="1217"/>
      <c r="B48" s="98"/>
      <c r="C48" s="1192" t="s">
        <v>99</v>
      </c>
      <c r="D48" s="1192"/>
      <c r="E48" s="102">
        <v>45</v>
      </c>
      <c r="F48" s="1087">
        <v>0</v>
      </c>
      <c r="G48" s="1070">
        <v>0</v>
      </c>
      <c r="H48" s="1080">
        <v>23.925422248512472</v>
      </c>
      <c r="I48" s="1087">
        <v>0</v>
      </c>
      <c r="J48" s="1070">
        <v>0</v>
      </c>
      <c r="K48" s="1080">
        <v>0</v>
      </c>
      <c r="L48" s="1075"/>
      <c r="M48" s="1076"/>
      <c r="N48" s="1076"/>
      <c r="O48" s="1070" t="s">
        <v>30</v>
      </c>
      <c r="P48" s="1076"/>
      <c r="Q48" s="1070">
        <v>5.95840726081616</v>
      </c>
      <c r="R48" s="1070">
        <v>0</v>
      </c>
      <c r="S48" s="1070">
        <v>0</v>
      </c>
      <c r="T48" s="1070">
        <v>0</v>
      </c>
      <c r="U48" s="1070">
        <v>1.2735771802920706</v>
      </c>
      <c r="V48" s="1079">
        <v>0</v>
      </c>
      <c r="W48" s="1076"/>
      <c r="X48" s="1080">
        <v>224.91101405759522</v>
      </c>
      <c r="Y48" s="1076"/>
      <c r="Z48" s="1070">
        <v>0</v>
      </c>
      <c r="AA48" s="1070" t="s">
        <v>30</v>
      </c>
      <c r="AB48" s="1070">
        <v>0</v>
      </c>
      <c r="AC48" s="1080" t="s">
        <v>30</v>
      </c>
      <c r="AD48" s="1076"/>
      <c r="AE48" s="1070">
        <v>266.37021750528004</v>
      </c>
      <c r="AF48" s="1070" t="s">
        <v>30</v>
      </c>
      <c r="AG48" s="1070" t="s">
        <v>30</v>
      </c>
      <c r="AH48" s="857">
        <v>523.49745874084033</v>
      </c>
      <c r="AI48" s="101">
        <v>45</v>
      </c>
      <c r="AL48" s="80"/>
    </row>
    <row r="49" spans="1:38" ht="11.25" customHeight="1">
      <c r="A49" s="1217"/>
      <c r="B49" s="98"/>
      <c r="C49" s="1192" t="s">
        <v>98</v>
      </c>
      <c r="D49" s="1192"/>
      <c r="E49" s="102">
        <v>46</v>
      </c>
      <c r="F49" s="1087">
        <v>0</v>
      </c>
      <c r="G49" s="1070">
        <v>0</v>
      </c>
      <c r="H49" s="1080">
        <v>0</v>
      </c>
      <c r="I49" s="1087">
        <v>0</v>
      </c>
      <c r="J49" s="1070">
        <v>7.4529461580455855E-2</v>
      </c>
      <c r="K49" s="1080">
        <v>0</v>
      </c>
      <c r="L49" s="1075"/>
      <c r="M49" s="1076"/>
      <c r="N49" s="1076"/>
      <c r="O49" s="1070" t="s">
        <v>30</v>
      </c>
      <c r="P49" s="1076"/>
      <c r="Q49" s="1070">
        <v>19.313634502524906</v>
      </c>
      <c r="R49" s="1070" t="s">
        <v>30</v>
      </c>
      <c r="S49" s="1070">
        <v>0</v>
      </c>
      <c r="T49" s="1070">
        <v>0</v>
      </c>
      <c r="U49" s="1070">
        <v>2.4677903644056229</v>
      </c>
      <c r="V49" s="1079">
        <v>0</v>
      </c>
      <c r="W49" s="1076"/>
      <c r="X49" s="1080">
        <v>114.08424321004506</v>
      </c>
      <c r="Y49" s="1076"/>
      <c r="Z49" s="1070" t="s">
        <v>30</v>
      </c>
      <c r="AA49" s="1070" t="s">
        <v>30</v>
      </c>
      <c r="AB49" s="1070">
        <v>0</v>
      </c>
      <c r="AC49" s="1080" t="s">
        <v>30</v>
      </c>
      <c r="AD49" s="1076"/>
      <c r="AE49" s="1070">
        <v>186.39668893392002</v>
      </c>
      <c r="AF49" s="1070">
        <v>4.9213993599999997</v>
      </c>
      <c r="AG49" s="1070" t="s">
        <v>30</v>
      </c>
      <c r="AH49" s="857">
        <v>362.17343482586102</v>
      </c>
      <c r="AI49" s="101">
        <v>46</v>
      </c>
      <c r="AL49" s="80"/>
    </row>
    <row r="50" spans="1:38" ht="11.25" customHeight="1">
      <c r="A50" s="1217"/>
      <c r="B50" s="98"/>
      <c r="C50" s="1192" t="s">
        <v>97</v>
      </c>
      <c r="D50" s="1192"/>
      <c r="E50" s="102">
        <v>47</v>
      </c>
      <c r="F50" s="1087" t="s">
        <v>30</v>
      </c>
      <c r="G50" s="1070">
        <v>0</v>
      </c>
      <c r="H50" s="1080" t="s">
        <v>30</v>
      </c>
      <c r="I50" s="1087">
        <v>0</v>
      </c>
      <c r="J50" s="1070">
        <v>0</v>
      </c>
      <c r="K50" s="1080">
        <v>0</v>
      </c>
      <c r="L50" s="1075"/>
      <c r="M50" s="1076"/>
      <c r="N50" s="1076"/>
      <c r="O50" s="1070" t="s">
        <v>30</v>
      </c>
      <c r="P50" s="1076"/>
      <c r="Q50" s="1070">
        <v>20.134400163777812</v>
      </c>
      <c r="R50" s="1070" t="s">
        <v>30</v>
      </c>
      <c r="S50" s="1070">
        <v>0</v>
      </c>
      <c r="T50" s="1070" t="s">
        <v>30</v>
      </c>
      <c r="U50" s="1070">
        <v>3.9830762931622767</v>
      </c>
      <c r="V50" s="1079">
        <v>0</v>
      </c>
      <c r="W50" s="1076"/>
      <c r="X50" s="1080">
        <v>174.2132182339293</v>
      </c>
      <c r="Y50" s="1076"/>
      <c r="Z50" s="1070" t="s">
        <v>30</v>
      </c>
      <c r="AA50" s="1070">
        <v>3.8599699740685138</v>
      </c>
      <c r="AB50" s="1070" t="s">
        <v>30</v>
      </c>
      <c r="AC50" s="1080" t="s">
        <v>30</v>
      </c>
      <c r="AD50" s="1076"/>
      <c r="AE50" s="1070">
        <v>267.16695243724803</v>
      </c>
      <c r="AF50" s="1070">
        <v>27.376720032000001</v>
      </c>
      <c r="AG50" s="1070" t="s">
        <v>30</v>
      </c>
      <c r="AH50" s="857">
        <v>524.33619735603361</v>
      </c>
      <c r="AI50" s="101">
        <v>47</v>
      </c>
      <c r="AL50" s="80"/>
    </row>
    <row r="51" spans="1:38" ht="11.25" customHeight="1">
      <c r="A51" s="1217"/>
      <c r="B51" s="98"/>
      <c r="C51" s="1192" t="s">
        <v>96</v>
      </c>
      <c r="D51" s="1192"/>
      <c r="E51" s="102">
        <v>48</v>
      </c>
      <c r="F51" s="1087">
        <v>0</v>
      </c>
      <c r="G51" s="1070">
        <v>0</v>
      </c>
      <c r="H51" s="1080">
        <v>0</v>
      </c>
      <c r="I51" s="1087">
        <v>0</v>
      </c>
      <c r="J51" s="1070">
        <v>1.4656094643100857</v>
      </c>
      <c r="K51" s="1080">
        <v>0</v>
      </c>
      <c r="L51" s="1075"/>
      <c r="M51" s="1076"/>
      <c r="N51" s="1076"/>
      <c r="O51" s="1070" t="s">
        <v>30</v>
      </c>
      <c r="P51" s="1076"/>
      <c r="Q51" s="1070">
        <v>6.5079159273918386</v>
      </c>
      <c r="R51" s="1070" t="s">
        <v>30</v>
      </c>
      <c r="S51" s="1070">
        <v>0</v>
      </c>
      <c r="T51" s="1070" t="s">
        <v>30</v>
      </c>
      <c r="U51" s="1070">
        <v>0.55425139893544417</v>
      </c>
      <c r="V51" s="1079">
        <v>0</v>
      </c>
      <c r="W51" s="1076"/>
      <c r="X51" s="1080">
        <v>60.164699058277606</v>
      </c>
      <c r="Y51" s="1076"/>
      <c r="Z51" s="1070">
        <v>0</v>
      </c>
      <c r="AA51" s="1070">
        <v>0.33219598744370143</v>
      </c>
      <c r="AB51" s="1070">
        <v>0</v>
      </c>
      <c r="AC51" s="1080" t="s">
        <v>30</v>
      </c>
      <c r="AD51" s="1076"/>
      <c r="AE51" s="1070">
        <v>118.08725527065602</v>
      </c>
      <c r="AF51" s="1070">
        <v>15.930041012</v>
      </c>
      <c r="AG51" s="1070" t="s">
        <v>30</v>
      </c>
      <c r="AH51" s="857">
        <v>206.63010672545687</v>
      </c>
      <c r="AI51" s="101">
        <v>48</v>
      </c>
      <c r="AL51" s="80"/>
    </row>
    <row r="52" spans="1:38" ht="11.25" customHeight="1">
      <c r="A52" s="1217"/>
      <c r="B52" s="98"/>
      <c r="C52" s="1192" t="s">
        <v>95</v>
      </c>
      <c r="D52" s="1192"/>
      <c r="E52" s="102">
        <v>49</v>
      </c>
      <c r="F52" s="1087">
        <v>0</v>
      </c>
      <c r="G52" s="1070">
        <v>0</v>
      </c>
      <c r="H52" s="1080">
        <v>0</v>
      </c>
      <c r="I52" s="1087">
        <v>0</v>
      </c>
      <c r="J52" s="1070">
        <v>9.6137637939558314</v>
      </c>
      <c r="K52" s="1080">
        <v>0</v>
      </c>
      <c r="L52" s="1075"/>
      <c r="M52" s="1076"/>
      <c r="N52" s="1076"/>
      <c r="O52" s="1070" t="s">
        <v>30</v>
      </c>
      <c r="P52" s="1076"/>
      <c r="Q52" s="1070">
        <v>9.1200013648150673</v>
      </c>
      <c r="R52" s="1070">
        <v>0</v>
      </c>
      <c r="S52" s="1070">
        <v>0</v>
      </c>
      <c r="T52" s="1070" t="s">
        <v>30</v>
      </c>
      <c r="U52" s="1070">
        <v>0.51412583594922878</v>
      </c>
      <c r="V52" s="1079">
        <v>0</v>
      </c>
      <c r="W52" s="1076"/>
      <c r="X52" s="1079">
        <v>241.37948682953461</v>
      </c>
      <c r="Y52" s="1076"/>
      <c r="Z52" s="1070" t="s">
        <v>30</v>
      </c>
      <c r="AA52" s="1070">
        <v>2.7308925890541835</v>
      </c>
      <c r="AB52" s="1070">
        <v>0</v>
      </c>
      <c r="AC52" s="1080" t="s">
        <v>30</v>
      </c>
      <c r="AD52" s="1076"/>
      <c r="AE52" s="1070">
        <v>361.11635391139197</v>
      </c>
      <c r="AF52" s="1070">
        <v>50.170958415999998</v>
      </c>
      <c r="AG52" s="1070">
        <v>0</v>
      </c>
      <c r="AH52" s="857">
        <v>675.31114504170534</v>
      </c>
      <c r="AI52" s="101">
        <v>49</v>
      </c>
      <c r="AL52" s="80"/>
    </row>
    <row r="53" spans="1:38" ht="11.25" customHeight="1">
      <c r="A53" s="1217"/>
      <c r="B53" s="98"/>
      <c r="C53" s="1192" t="s">
        <v>158</v>
      </c>
      <c r="D53" s="1192"/>
      <c r="E53" s="102">
        <v>50</v>
      </c>
      <c r="F53" s="1087">
        <v>0</v>
      </c>
      <c r="G53" s="1070">
        <v>0</v>
      </c>
      <c r="H53" s="1080">
        <v>0</v>
      </c>
      <c r="I53" s="1087">
        <v>0.667607622364918</v>
      </c>
      <c r="J53" s="1070">
        <v>59.578857523786255</v>
      </c>
      <c r="K53" s="1080">
        <v>0</v>
      </c>
      <c r="L53" s="1075"/>
      <c r="M53" s="1076"/>
      <c r="N53" s="1076"/>
      <c r="O53" s="1070" t="s">
        <v>30</v>
      </c>
      <c r="P53" s="1076"/>
      <c r="Q53" s="1070">
        <v>20.881056366862289</v>
      </c>
      <c r="R53" s="1070" t="s">
        <v>30</v>
      </c>
      <c r="S53" s="1070" t="s">
        <v>30</v>
      </c>
      <c r="T53" s="1070" t="s">
        <v>30</v>
      </c>
      <c r="U53" s="1070">
        <v>4.2312679131977617</v>
      </c>
      <c r="V53" s="1079">
        <v>0</v>
      </c>
      <c r="W53" s="1076"/>
      <c r="X53" s="1079">
        <v>122.80097584277328</v>
      </c>
      <c r="Y53" s="1076"/>
      <c r="Z53" s="1070" t="s">
        <v>30</v>
      </c>
      <c r="AA53" s="1070">
        <v>411.61607752149581</v>
      </c>
      <c r="AB53" s="1070">
        <v>0</v>
      </c>
      <c r="AC53" s="1080" t="s">
        <v>30</v>
      </c>
      <c r="AD53" s="1076"/>
      <c r="AE53" s="1070">
        <v>299.847733489728</v>
      </c>
      <c r="AF53" s="1070">
        <v>28.628816408000002</v>
      </c>
      <c r="AG53" s="1070" t="s">
        <v>30</v>
      </c>
      <c r="AH53" s="857">
        <v>956.85238510882004</v>
      </c>
      <c r="AI53" s="99">
        <v>50</v>
      </c>
      <c r="AL53" s="80"/>
    </row>
    <row r="54" spans="1:38" ht="11.25" customHeight="1">
      <c r="A54" s="1217"/>
      <c r="B54" s="98"/>
      <c r="C54" s="1191" t="s">
        <v>389</v>
      </c>
      <c r="D54" s="1191"/>
      <c r="E54" s="96">
        <v>51</v>
      </c>
      <c r="F54" s="1097">
        <v>210.33646103452986</v>
      </c>
      <c r="G54" s="1082">
        <v>0</v>
      </c>
      <c r="H54" s="1099">
        <v>51.314604996694378</v>
      </c>
      <c r="I54" s="1084">
        <v>0.667607622364918</v>
      </c>
      <c r="J54" s="1071">
        <v>239.95332003757167</v>
      </c>
      <c r="K54" s="1083">
        <v>0</v>
      </c>
      <c r="L54" s="1117"/>
      <c r="M54" s="1086"/>
      <c r="N54" s="1086"/>
      <c r="O54" s="1082">
        <v>1.8917294133170903</v>
      </c>
      <c r="P54" s="1086"/>
      <c r="Q54" s="1082">
        <v>202.10840043674082</v>
      </c>
      <c r="R54" s="1082" t="s">
        <v>30</v>
      </c>
      <c r="S54" s="1082">
        <v>34.795380100996326</v>
      </c>
      <c r="T54" s="1082" t="s">
        <v>30</v>
      </c>
      <c r="U54" s="1082">
        <v>21.940118738910876</v>
      </c>
      <c r="V54" s="1083">
        <v>0</v>
      </c>
      <c r="W54" s="1086"/>
      <c r="X54" s="1083">
        <v>3746.3134639006421</v>
      </c>
      <c r="Y54" s="1086"/>
      <c r="Z54" s="1071">
        <v>11.85891957431418</v>
      </c>
      <c r="AA54" s="1082">
        <v>585.88409308038763</v>
      </c>
      <c r="AB54" s="1082">
        <v>110.58627911400001</v>
      </c>
      <c r="AC54" s="1099">
        <v>4.4488637894003826</v>
      </c>
      <c r="AD54" s="1086"/>
      <c r="AE54" s="1082">
        <v>3680.644785162624</v>
      </c>
      <c r="AF54" s="1071">
        <v>514.14359108399992</v>
      </c>
      <c r="AG54" s="1082">
        <v>692.71596018599996</v>
      </c>
      <c r="AH54" s="858">
        <v>10264.328772758639</v>
      </c>
      <c r="AI54" s="95">
        <v>51</v>
      </c>
      <c r="AJ54" s="75"/>
      <c r="AK54" s="75"/>
      <c r="AL54" s="80"/>
    </row>
    <row r="55" spans="1:38" ht="11.25" customHeight="1">
      <c r="A55" s="1217"/>
      <c r="B55" s="98"/>
      <c r="C55" s="1205" t="s">
        <v>41</v>
      </c>
      <c r="D55" s="1205"/>
      <c r="E55" s="100">
        <v>52</v>
      </c>
      <c r="F55" s="1087">
        <v>0</v>
      </c>
      <c r="G55" s="1118"/>
      <c r="H55" s="1074"/>
      <c r="I55" s="1076"/>
      <c r="J55" s="1069">
        <v>0</v>
      </c>
      <c r="K55" s="1074"/>
      <c r="L55" s="1075"/>
      <c r="M55" s="1076"/>
      <c r="N55" s="1076"/>
      <c r="O55" s="1069">
        <v>80.532067725682978</v>
      </c>
      <c r="P55" s="1076"/>
      <c r="Q55" s="1076"/>
      <c r="R55" s="1076"/>
      <c r="S55" s="1076"/>
      <c r="T55" s="1076"/>
      <c r="U55" s="1069">
        <v>0</v>
      </c>
      <c r="V55" s="1074"/>
      <c r="W55" s="1076"/>
      <c r="X55" s="1074"/>
      <c r="Y55" s="1076"/>
      <c r="Z55" s="1076"/>
      <c r="AA55" s="1076"/>
      <c r="AB55" s="1076"/>
      <c r="AC55" s="1079">
        <v>3.9815198578426068</v>
      </c>
      <c r="AD55" s="1076"/>
      <c r="AE55" s="1070">
        <v>242.85592376480002</v>
      </c>
      <c r="AF55" s="1076"/>
      <c r="AG55" s="1076"/>
      <c r="AH55" s="857">
        <v>327.3695113483256</v>
      </c>
      <c r="AI55" s="101">
        <v>52</v>
      </c>
      <c r="AL55" s="80"/>
    </row>
    <row r="56" spans="1:38" ht="11.25" customHeight="1">
      <c r="A56" s="1217"/>
      <c r="B56" s="98"/>
      <c r="C56" s="1192" t="s">
        <v>40</v>
      </c>
      <c r="D56" s="1192"/>
      <c r="E56" s="100">
        <v>53</v>
      </c>
      <c r="F56" s="1075"/>
      <c r="G56" s="1118"/>
      <c r="H56" s="1074"/>
      <c r="I56" s="1076"/>
      <c r="J56" s="1076"/>
      <c r="K56" s="1074"/>
      <c r="L56" s="1075"/>
      <c r="M56" s="1076"/>
      <c r="N56" s="1069">
        <v>4145.064101299703</v>
      </c>
      <c r="O56" s="1069">
        <v>8251.1245661314188</v>
      </c>
      <c r="P56" s="1076"/>
      <c r="Q56" s="1076"/>
      <c r="R56" s="1076"/>
      <c r="S56" s="1076"/>
      <c r="T56" s="1076"/>
      <c r="U56" s="1069">
        <v>63.439794903945163</v>
      </c>
      <c r="V56" s="1074"/>
      <c r="W56" s="1076"/>
      <c r="X56" s="1079">
        <v>27.473062275970531</v>
      </c>
      <c r="Y56" s="1076"/>
      <c r="Z56" s="1076"/>
      <c r="AA56" s="1076"/>
      <c r="AB56" s="1076"/>
      <c r="AC56" s="1079">
        <v>566.46844691990248</v>
      </c>
      <c r="AD56" s="1076"/>
      <c r="AE56" s="1070">
        <v>4.8827128000000011</v>
      </c>
      <c r="AF56" s="1076"/>
      <c r="AG56" s="1076"/>
      <c r="AH56" s="857">
        <v>13058.452684330938</v>
      </c>
      <c r="AI56" s="101">
        <v>53</v>
      </c>
      <c r="AL56" s="80"/>
    </row>
    <row r="57" spans="1:38" ht="11.25" customHeight="1">
      <c r="A57" s="1217"/>
      <c r="B57" s="98"/>
      <c r="C57" s="1192" t="s">
        <v>39</v>
      </c>
      <c r="D57" s="1192"/>
      <c r="E57" s="100">
        <v>54</v>
      </c>
      <c r="F57" s="1075"/>
      <c r="G57" s="1118"/>
      <c r="H57" s="1074"/>
      <c r="I57" s="1076"/>
      <c r="J57" s="1076"/>
      <c r="K57" s="1074"/>
      <c r="L57" s="1075"/>
      <c r="M57" s="1076"/>
      <c r="N57" s="1069">
        <v>1.6825978471126222</v>
      </c>
      <c r="O57" s="1076"/>
      <c r="P57" s="1069">
        <v>175.67492904816021</v>
      </c>
      <c r="Q57" s="1076"/>
      <c r="R57" s="1076"/>
      <c r="S57" s="1076"/>
      <c r="T57" s="1076"/>
      <c r="U57" s="1076"/>
      <c r="V57" s="1074"/>
      <c r="W57" s="1076"/>
      <c r="X57" s="1074"/>
      <c r="Y57" s="1076"/>
      <c r="Z57" s="1076"/>
      <c r="AA57" s="1076"/>
      <c r="AB57" s="1076"/>
      <c r="AC57" s="1074"/>
      <c r="AD57" s="1076"/>
      <c r="AE57" s="1076"/>
      <c r="AF57" s="1076"/>
      <c r="AG57" s="1076"/>
      <c r="AH57" s="857">
        <v>177.35752689527283</v>
      </c>
      <c r="AI57" s="101">
        <v>54</v>
      </c>
      <c r="AL57" s="80"/>
    </row>
    <row r="58" spans="1:38" ht="11.25" customHeight="1">
      <c r="A58" s="1217"/>
      <c r="B58" s="98"/>
      <c r="C58" s="1192" t="s">
        <v>38</v>
      </c>
      <c r="D58" s="1192"/>
      <c r="E58" s="100">
        <v>55</v>
      </c>
      <c r="F58" s="1075"/>
      <c r="G58" s="1118"/>
      <c r="H58" s="1074"/>
      <c r="I58" s="1076"/>
      <c r="J58" s="1076"/>
      <c r="K58" s="1074"/>
      <c r="L58" s="1075"/>
      <c r="M58" s="1076"/>
      <c r="N58" s="1076"/>
      <c r="O58" s="1069">
        <v>4.0948509013059136</v>
      </c>
      <c r="P58" s="1076"/>
      <c r="Q58" s="1070">
        <v>0.99224195441517671</v>
      </c>
      <c r="R58" s="1076"/>
      <c r="S58" s="1076"/>
      <c r="T58" s="1076"/>
      <c r="U58" s="1076"/>
      <c r="V58" s="1074"/>
      <c r="W58" s="1076"/>
      <c r="X58" s="1074"/>
      <c r="Y58" s="1076"/>
      <c r="Z58" s="1076"/>
      <c r="AA58" s="1076"/>
      <c r="AB58" s="1076"/>
      <c r="AC58" s="1119">
        <v>0.20245016226318333</v>
      </c>
      <c r="AD58" s="1076"/>
      <c r="AE58" s="1076"/>
      <c r="AF58" s="1076"/>
      <c r="AG58" s="1076"/>
      <c r="AH58" s="857">
        <v>5.2895430179842737</v>
      </c>
      <c r="AI58" s="99">
        <v>55</v>
      </c>
      <c r="AL58" s="80"/>
    </row>
    <row r="59" spans="1:38" ht="11.25" customHeight="1">
      <c r="A59" s="1217"/>
      <c r="B59" s="98"/>
      <c r="C59" s="1191" t="s">
        <v>157</v>
      </c>
      <c r="D59" s="1191"/>
      <c r="E59" s="96">
        <v>56</v>
      </c>
      <c r="F59" s="1097">
        <v>0</v>
      </c>
      <c r="G59" s="1120"/>
      <c r="H59" s="1085"/>
      <c r="I59" s="1086"/>
      <c r="J59" s="1071">
        <v>0</v>
      </c>
      <c r="K59" s="1085"/>
      <c r="L59" s="1117"/>
      <c r="M59" s="1086"/>
      <c r="N59" s="1071">
        <v>4146.7466991468164</v>
      </c>
      <c r="O59" s="1107">
        <v>8335.7514847584061</v>
      </c>
      <c r="P59" s="1071">
        <v>175.67492904816021</v>
      </c>
      <c r="Q59" s="1082">
        <v>0.99224195441517671</v>
      </c>
      <c r="R59" s="1086"/>
      <c r="S59" s="1086"/>
      <c r="T59" s="1086"/>
      <c r="U59" s="1071">
        <v>63.439794903945163</v>
      </c>
      <c r="V59" s="1085"/>
      <c r="W59" s="1086"/>
      <c r="X59" s="1083">
        <v>27.473062275970531</v>
      </c>
      <c r="Y59" s="1086"/>
      <c r="Z59" s="1086"/>
      <c r="AA59" s="1086"/>
      <c r="AB59" s="1086"/>
      <c r="AC59" s="1083">
        <v>570.65241694000815</v>
      </c>
      <c r="AD59" s="1086"/>
      <c r="AE59" s="1082">
        <v>247.73863656480003</v>
      </c>
      <c r="AF59" s="1086"/>
      <c r="AG59" s="1086"/>
      <c r="AH59" s="858">
        <v>13568.469265592523</v>
      </c>
      <c r="AI59" s="95">
        <v>56</v>
      </c>
      <c r="AJ59" s="75"/>
      <c r="AK59" s="75"/>
      <c r="AL59" s="80"/>
    </row>
    <row r="60" spans="1:38" ht="11.25" customHeight="1">
      <c r="A60" s="1218"/>
      <c r="B60" s="97"/>
      <c r="C60" s="1204" t="s">
        <v>390</v>
      </c>
      <c r="D60" s="1204"/>
      <c r="E60" s="96">
        <v>57</v>
      </c>
      <c r="F60" s="1097">
        <v>3.938808905466944</v>
      </c>
      <c r="G60" s="1082">
        <v>0</v>
      </c>
      <c r="H60" s="1099">
        <v>0</v>
      </c>
      <c r="I60" s="1084">
        <v>0</v>
      </c>
      <c r="J60" s="1071">
        <v>52.913704784297181</v>
      </c>
      <c r="K60" s="1083">
        <v>0</v>
      </c>
      <c r="L60" s="1117"/>
      <c r="M60" s="1086"/>
      <c r="N60" s="1071">
        <v>98.460873600628616</v>
      </c>
      <c r="O60" s="1082">
        <v>742.53296343680574</v>
      </c>
      <c r="P60" s="1082">
        <v>0.777276669998203</v>
      </c>
      <c r="Q60" s="1082">
        <v>3996.3076480960835</v>
      </c>
      <c r="R60" s="1082" t="s">
        <v>30</v>
      </c>
      <c r="S60" s="1086"/>
      <c r="T60" s="1082" t="s">
        <v>30</v>
      </c>
      <c r="U60" s="1082">
        <v>269.81061850254213</v>
      </c>
      <c r="V60" s="1085"/>
      <c r="W60" s="1086"/>
      <c r="X60" s="1083">
        <v>5983.2580473593407</v>
      </c>
      <c r="Y60" s="1086"/>
      <c r="Z60" s="1082">
        <v>0</v>
      </c>
      <c r="AA60" s="1071">
        <v>3426.5123412292587</v>
      </c>
      <c r="AB60" s="1086"/>
      <c r="AC60" s="1099">
        <v>707.11954169900469</v>
      </c>
      <c r="AD60" s="1086"/>
      <c r="AE60" s="1082">
        <v>4445.5554537029784</v>
      </c>
      <c r="AF60" s="1071">
        <v>1146.6123791259356</v>
      </c>
      <c r="AG60" s="1086"/>
      <c r="AH60" s="861">
        <v>20880.587003019908</v>
      </c>
      <c r="AI60" s="95">
        <v>57</v>
      </c>
      <c r="AJ60" s="75"/>
      <c r="AK60" s="75"/>
      <c r="AL60" s="80"/>
    </row>
    <row r="61" spans="1:38" ht="11.25" customHeight="1">
      <c r="A61" s="61" t="s">
        <v>128</v>
      </c>
      <c r="B61" s="139"/>
      <c r="C61" s="139"/>
      <c r="D61" s="136"/>
      <c r="E61" s="138"/>
      <c r="F61" s="125"/>
      <c r="H61" s="125"/>
      <c r="I61" s="125"/>
      <c r="J61" s="125"/>
      <c r="K61" s="125"/>
      <c r="L61" s="125"/>
      <c r="M61" s="125"/>
      <c r="N61" s="125"/>
      <c r="S61" s="125"/>
      <c r="T61" s="125"/>
      <c r="U61" s="125"/>
      <c r="V61" s="125"/>
      <c r="W61" s="125"/>
      <c r="X61" s="125"/>
      <c r="Y61" s="125"/>
      <c r="Z61" s="125"/>
      <c r="AA61" s="125"/>
      <c r="AB61" s="125"/>
      <c r="AC61" s="125"/>
      <c r="AD61" s="137"/>
      <c r="AE61" s="125"/>
      <c r="AF61" s="125"/>
      <c r="AG61" s="125"/>
      <c r="AH61" s="125"/>
      <c r="AI61" s="136"/>
      <c r="AL61" s="80"/>
    </row>
    <row r="62" spans="1:38" ht="11.25" customHeight="1">
      <c r="A62" s="526" t="s">
        <v>446</v>
      </c>
      <c r="B62" s="524"/>
      <c r="C62" s="524"/>
      <c r="D62" s="524"/>
      <c r="E62" s="524"/>
      <c r="F62" s="524"/>
      <c r="G62" s="524"/>
      <c r="H62" s="524"/>
      <c r="I62" s="524"/>
      <c r="J62" s="524"/>
      <c r="K62" s="524"/>
      <c r="L62" s="524"/>
      <c r="M62" s="524"/>
      <c r="N62" s="524"/>
      <c r="O62" s="524"/>
      <c r="P62" s="524"/>
      <c r="Q62" s="524"/>
      <c r="R62" s="125"/>
      <c r="AL62" s="80"/>
    </row>
    <row r="63" spans="1:38" ht="11.25" customHeight="1">
      <c r="A63" s="526" t="s">
        <v>436</v>
      </c>
      <c r="B63" s="524"/>
      <c r="C63" s="524"/>
      <c r="D63" s="524"/>
      <c r="E63" s="524"/>
      <c r="F63" s="524"/>
      <c r="G63" s="524"/>
      <c r="H63" s="524"/>
      <c r="I63" s="524"/>
      <c r="J63" s="524"/>
      <c r="K63" s="524"/>
      <c r="L63" s="524"/>
      <c r="M63" s="524"/>
      <c r="N63" s="524"/>
      <c r="O63" s="524"/>
      <c r="P63" s="524"/>
      <c r="Q63" s="524"/>
      <c r="R63" s="125"/>
      <c r="AL63" s="80"/>
    </row>
    <row r="64" spans="1:38" ht="11.25" customHeight="1">
      <c r="A64" s="526" t="s">
        <v>445</v>
      </c>
      <c r="B64" s="524"/>
      <c r="C64" s="524"/>
      <c r="D64" s="524"/>
      <c r="E64" s="524"/>
      <c r="F64" s="524"/>
      <c r="G64" s="524"/>
      <c r="H64" s="524"/>
      <c r="I64" s="524"/>
      <c r="J64" s="524"/>
      <c r="K64" s="524"/>
      <c r="L64" s="524"/>
      <c r="M64" s="524"/>
      <c r="N64" s="524"/>
      <c r="O64" s="524"/>
      <c r="P64" s="524"/>
      <c r="Q64" s="524"/>
      <c r="R64" s="125"/>
      <c r="AL64" s="80"/>
    </row>
    <row r="65" spans="1:38" ht="11.25" customHeight="1">
      <c r="A65" s="526" t="s">
        <v>487</v>
      </c>
      <c r="B65" s="524"/>
      <c r="C65" s="524"/>
      <c r="D65" s="524"/>
      <c r="E65" s="524"/>
      <c r="F65" s="524"/>
      <c r="G65" s="524"/>
      <c r="H65" s="524"/>
      <c r="I65" s="524"/>
      <c r="J65" s="524"/>
      <c r="K65" s="524"/>
      <c r="L65" s="524"/>
      <c r="M65" s="524"/>
      <c r="N65" s="524"/>
      <c r="O65" s="524"/>
      <c r="P65" s="524"/>
      <c r="Q65" s="524"/>
      <c r="R65" s="125"/>
      <c r="AL65" s="80"/>
    </row>
    <row r="66" spans="1:38" ht="11.25" customHeight="1">
      <c r="A66" s="526" t="s">
        <v>438</v>
      </c>
      <c r="B66" s="524"/>
      <c r="C66" s="524"/>
      <c r="D66" s="524"/>
      <c r="E66" s="524"/>
      <c r="F66" s="524"/>
      <c r="G66" s="524"/>
      <c r="H66" s="524"/>
      <c r="I66" s="524"/>
      <c r="J66" s="524"/>
      <c r="K66" s="524"/>
      <c r="L66" s="524"/>
      <c r="M66" s="524"/>
      <c r="N66" s="524"/>
      <c r="O66" s="524"/>
      <c r="P66" s="524"/>
      <c r="Q66" s="524"/>
      <c r="R66" s="125"/>
      <c r="AL66" s="80"/>
    </row>
    <row r="67" spans="1:38" ht="9" customHeight="1">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L67" s="80"/>
    </row>
    <row r="68" spans="1:38" ht="9" customHeight="1">
      <c r="F68" s="134"/>
    </row>
    <row r="69" spans="1:38" ht="9" customHeight="1"/>
    <row r="70" spans="1:38" ht="9" customHeight="1"/>
    <row r="71" spans="1:38" ht="24" customHeight="1">
      <c r="B71" s="1228"/>
      <c r="C71" s="1228"/>
      <c r="D71" s="863"/>
      <c r="E71" s="862"/>
    </row>
    <row r="72" spans="1:38" ht="9" customHeight="1"/>
    <row r="73" spans="1:38" ht="9" customHeight="1"/>
    <row r="74" spans="1:38" ht="9" customHeight="1"/>
    <row r="75" spans="1:38" ht="9" customHeight="1"/>
    <row r="76" spans="1:38" ht="9" customHeight="1"/>
    <row r="77" spans="1:38" ht="9" customHeight="1"/>
    <row r="78" spans="1:38" ht="9" customHeight="1"/>
    <row r="79" spans="1:38" ht="9" customHeight="1"/>
    <row r="80" spans="1:38"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mergeCells count="80">
    <mergeCell ref="B71:C71"/>
    <mergeCell ref="AD1:AG1"/>
    <mergeCell ref="C52:D52"/>
    <mergeCell ref="C58:D58"/>
    <mergeCell ref="C31:D31"/>
    <mergeCell ref="C45:D45"/>
    <mergeCell ref="C50:D50"/>
    <mergeCell ref="C12:D12"/>
    <mergeCell ref="C14:D14"/>
    <mergeCell ref="C13:D13"/>
    <mergeCell ref="C20:D20"/>
    <mergeCell ref="C24:D24"/>
    <mergeCell ref="C33:D33"/>
    <mergeCell ref="C36:D36"/>
    <mergeCell ref="C37:D37"/>
    <mergeCell ref="C49:D49"/>
    <mergeCell ref="C59:D59"/>
    <mergeCell ref="C53:D53"/>
    <mergeCell ref="C55:D55"/>
    <mergeCell ref="C56:D56"/>
    <mergeCell ref="C51:D51"/>
    <mergeCell ref="C60:D60"/>
    <mergeCell ref="C57:D57"/>
    <mergeCell ref="C54:D54"/>
    <mergeCell ref="C18:D18"/>
    <mergeCell ref="C15:D15"/>
    <mergeCell ref="C16:D16"/>
    <mergeCell ref="C19:D19"/>
    <mergeCell ref="C17:D17"/>
    <mergeCell ref="C21:D21"/>
    <mergeCell ref="C23:D23"/>
    <mergeCell ref="C25:D25"/>
    <mergeCell ref="C43:D43"/>
    <mergeCell ref="C44:D44"/>
    <mergeCell ref="C41:D41"/>
    <mergeCell ref="C46:D46"/>
    <mergeCell ref="C22:D22"/>
    <mergeCell ref="B37:B40"/>
    <mergeCell ref="C32:D32"/>
    <mergeCell ref="C27:D27"/>
    <mergeCell ref="C26:D26"/>
    <mergeCell ref="C28:D28"/>
    <mergeCell ref="Y1:AC1"/>
    <mergeCell ref="F3:H3"/>
    <mergeCell ref="I3:K3"/>
    <mergeCell ref="I1:K1"/>
    <mergeCell ref="F1:H1"/>
    <mergeCell ref="W1:X1"/>
    <mergeCell ref="L3:P3"/>
    <mergeCell ref="Q3:V3"/>
    <mergeCell ref="L1:V1"/>
    <mergeCell ref="A12:A36"/>
    <mergeCell ref="A41:A60"/>
    <mergeCell ref="C4:D4"/>
    <mergeCell ref="B12:B21"/>
    <mergeCell ref="B22:B31"/>
    <mergeCell ref="C38:D38"/>
    <mergeCell ref="C34:D34"/>
    <mergeCell ref="C35:D35"/>
    <mergeCell ref="B32:B36"/>
    <mergeCell ref="C47:D47"/>
    <mergeCell ref="C29:D29"/>
    <mergeCell ref="C30:D30"/>
    <mergeCell ref="C48:D48"/>
    <mergeCell ref="C39:D39"/>
    <mergeCell ref="C40:D40"/>
    <mergeCell ref="C42:D42"/>
    <mergeCell ref="A2:D2"/>
    <mergeCell ref="A3:D3"/>
    <mergeCell ref="B4:B11"/>
    <mergeCell ref="W3:X3"/>
    <mergeCell ref="AB3:AC3"/>
    <mergeCell ref="C10:D10"/>
    <mergeCell ref="A4:A11"/>
    <mergeCell ref="C5:D5"/>
    <mergeCell ref="C6:D6"/>
    <mergeCell ref="C7:D7"/>
    <mergeCell ref="C8:D8"/>
    <mergeCell ref="C11:D11"/>
    <mergeCell ref="C9:D9"/>
  </mergeCells>
  <conditionalFormatting sqref="A4:E8 A2 A71:B71 A10:E60 A9:C9 A1:AU1 A3:AU3 AJ2:AU2 B61:AU66 AH4:AU8 A67:AU70 F71:AU71 AH10:AU60 AJ9:AU9 A72:AU79">
    <cfRule type="cellIs" dxfId="391" priority="14" stopIfTrue="1" operator="equal">
      <formula>0</formula>
    </cfRule>
  </conditionalFormatting>
  <conditionalFormatting sqref="E2:AI2">
    <cfRule type="cellIs" dxfId="390" priority="11" stopIfTrue="1" operator="equal">
      <formula>0</formula>
    </cfRule>
  </conditionalFormatting>
  <conditionalFormatting sqref="A62:A66">
    <cfRule type="cellIs" dxfId="389" priority="10" stopIfTrue="1" operator="equal">
      <formula>0</formula>
    </cfRule>
  </conditionalFormatting>
  <conditionalFormatting sqref="A61">
    <cfRule type="cellIs" dxfId="388" priority="9" stopIfTrue="1" operator="equal">
      <formula>0</formula>
    </cfRule>
  </conditionalFormatting>
  <conditionalFormatting sqref="D71">
    <cfRule type="cellIs" dxfId="387" priority="6" stopIfTrue="1" operator="equal">
      <formula>0</formula>
    </cfRule>
  </conditionalFormatting>
  <conditionalFormatting sqref="F4:AG8 F10:AG60">
    <cfRule type="cellIs" dxfId="386" priority="4" stopIfTrue="1" operator="equal">
      <formula>0</formula>
    </cfRule>
  </conditionalFormatting>
  <conditionalFormatting sqref="AI9 E9">
    <cfRule type="cellIs" dxfId="385" priority="3" stopIfTrue="1" operator="equal">
      <formula>0</formula>
    </cfRule>
  </conditionalFormatting>
  <conditionalFormatting sqref="AH9">
    <cfRule type="cellIs" dxfId="384" priority="2" stopIfTrue="1" operator="equal">
      <formula>0</formula>
    </cfRule>
  </conditionalFormatting>
  <conditionalFormatting sqref="F9:AG9">
    <cfRule type="cellIs" dxfId="383" priority="1" stopIfTrue="1" operator="equal">
      <formula>0</formula>
    </cfRule>
  </conditionalFormatting>
  <pageMargins left="0.78740157480314965" right="0.78740157480314965" top="0.78740157480314965" bottom="0.78740157480314965" header="0.51181102362204722" footer="0.51181102362204722"/>
  <pageSetup paperSize="9" scale="49" firstPageNumber="8" orientation="landscape" r:id="rId1"/>
  <headerFooter alignWithMargins="0">
    <oddHeader>&amp;LEB-3. Energiebilanz Bayern 2018 - Steinkohleeinheiten</oddHeader>
    <oddFooter>&amp;L&amp;"Arial,Standard"&amp;10Stand: 04.02.2021&amp;C&amp;"Arial,Standard"&amp;10Bayerisches Landesamt für Statistik - Energiebilanz 2018&amp;R&amp;"Arial,Standard"&amp;10&amp;P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DF082"/>
  </sheetPr>
  <dimension ref="A1:F24"/>
  <sheetViews>
    <sheetView view="pageBreakPreview" zoomScaleNormal="85" zoomScaleSheetLayoutView="100" workbookViewId="0"/>
  </sheetViews>
  <sheetFormatPr baseColWidth="10" defaultColWidth="13" defaultRowHeight="15.75" customHeight="1"/>
  <cols>
    <col min="1" max="1" width="30" style="23" customWidth="1"/>
    <col min="2" max="5" width="24.28515625" style="23" customWidth="1"/>
    <col min="6" max="6" width="1.42578125" style="23" customWidth="1"/>
    <col min="7" max="16384" width="13" style="23"/>
  </cols>
  <sheetData>
    <row r="1" spans="1:6" ht="15.75" customHeight="1">
      <c r="A1" s="402" t="s">
        <v>574</v>
      </c>
      <c r="B1" s="21"/>
      <c r="C1" s="22"/>
      <c r="D1" s="22"/>
      <c r="E1" s="22"/>
    </row>
    <row r="2" spans="1:6" ht="15.75" customHeight="1">
      <c r="A2" s="24"/>
      <c r="B2" s="25"/>
      <c r="C2" s="24"/>
      <c r="D2" s="24"/>
      <c r="E2" s="24"/>
    </row>
    <row r="3" spans="1:6" ht="15.75" customHeight="1">
      <c r="A3" s="459"/>
      <c r="B3" s="224" t="s">
        <v>350</v>
      </c>
      <c r="C3" s="2"/>
      <c r="D3" s="3" t="s">
        <v>494</v>
      </c>
      <c r="E3" s="3"/>
    </row>
    <row r="4" spans="1:6" ht="15.75" customHeight="1">
      <c r="A4" s="460"/>
      <c r="B4" s="223" t="s">
        <v>16</v>
      </c>
      <c r="C4" s="222" t="s">
        <v>5</v>
      </c>
      <c r="D4" s="222" t="s">
        <v>16</v>
      </c>
      <c r="E4" s="8" t="s">
        <v>5</v>
      </c>
      <c r="F4" s="51"/>
    </row>
    <row r="5" spans="1:6" ht="15.75" customHeight="1">
      <c r="A5" s="20" t="s">
        <v>4</v>
      </c>
      <c r="B5" s="250">
        <v>37497.365611401423</v>
      </c>
      <c r="C5" s="1016">
        <v>2.132316408458256</v>
      </c>
      <c r="D5" s="250">
        <v>1428156</v>
      </c>
      <c r="E5" s="1017">
        <v>11.228812763784429</v>
      </c>
      <c r="F5" s="51"/>
    </row>
    <row r="6" spans="1:6" ht="15.75" customHeight="1">
      <c r="A6" s="20" t="s">
        <v>3</v>
      </c>
      <c r="B6" s="1003">
        <v>11215.579480800738</v>
      </c>
      <c r="C6" s="1017">
        <v>0.63778251531375618</v>
      </c>
      <c r="D6" s="1003">
        <v>1480539</v>
      </c>
      <c r="E6" s="1017">
        <v>11.640671761684743</v>
      </c>
      <c r="F6" s="51"/>
    </row>
    <row r="7" spans="1:6" ht="15.75" customHeight="1">
      <c r="A7" s="20" t="s">
        <v>447</v>
      </c>
      <c r="B7" s="1003">
        <v>615862.15986148186</v>
      </c>
      <c r="C7" s="1017">
        <v>35.02147330643102</v>
      </c>
      <c r="D7" s="1003">
        <v>4002672.2029777896</v>
      </c>
      <c r="E7" s="1017">
        <v>31.470831423207368</v>
      </c>
      <c r="F7" s="51"/>
    </row>
    <row r="8" spans="1:6" ht="15.75" customHeight="1">
      <c r="A8" s="20" t="s">
        <v>2</v>
      </c>
      <c r="B8" s="1003">
        <v>402979.04781955038</v>
      </c>
      <c r="C8" s="1017">
        <v>22.915712128567232</v>
      </c>
      <c r="D8" s="1003">
        <v>3098631</v>
      </c>
      <c r="E8" s="1017">
        <v>24.362847842293217</v>
      </c>
      <c r="F8" s="51"/>
    </row>
    <row r="9" spans="1:6" ht="15.75" customHeight="1">
      <c r="A9" s="20" t="s">
        <v>1</v>
      </c>
      <c r="B9" s="1003">
        <v>360560.92743436812</v>
      </c>
      <c r="C9" s="1017">
        <v>20.503573231914185</v>
      </c>
      <c r="D9" s="1003">
        <v>1802120</v>
      </c>
      <c r="E9" s="1017">
        <v>14.169088011303524</v>
      </c>
      <c r="F9" s="51"/>
    </row>
    <row r="10" spans="1:6" ht="15.75" customHeight="1">
      <c r="A10" s="20" t="s">
        <v>31</v>
      </c>
      <c r="B10" s="1003">
        <v>245338.41065454544</v>
      </c>
      <c r="C10" s="1017">
        <v>13.951356585559488</v>
      </c>
      <c r="D10" s="1018">
        <v>829136</v>
      </c>
      <c r="E10" s="1017">
        <v>6.519044768017757</v>
      </c>
      <c r="F10" s="51"/>
    </row>
    <row r="11" spans="1:6" ht="15.75" customHeight="1">
      <c r="A11" s="20" t="s">
        <v>448</v>
      </c>
      <c r="B11" s="1003">
        <v>39067.781999999992</v>
      </c>
      <c r="C11" s="1017">
        <v>2.2216193389153838</v>
      </c>
      <c r="D11" s="1003">
        <v>252864</v>
      </c>
      <c r="E11" s="1017">
        <v>1.9881319062494476</v>
      </c>
      <c r="F11" s="51"/>
    </row>
    <row r="12" spans="1:6" ht="15.75" customHeight="1">
      <c r="A12" s="20" t="s">
        <v>125</v>
      </c>
      <c r="B12" s="1003">
        <v>46006.001170011645</v>
      </c>
      <c r="C12" s="1017">
        <v>2.6161664848406723</v>
      </c>
      <c r="D12" s="1003">
        <v>-175446</v>
      </c>
      <c r="E12" s="1017">
        <v>-1.379436338995826</v>
      </c>
      <c r="F12" s="51"/>
    </row>
    <row r="13" spans="1:6" ht="15.75" customHeight="1">
      <c r="A13" s="53" t="s">
        <v>0</v>
      </c>
      <c r="B13" s="1019">
        <v>1758527.2740321597</v>
      </c>
      <c r="C13" s="1020">
        <v>100</v>
      </c>
      <c r="D13" s="1019">
        <v>12718673.20297779</v>
      </c>
      <c r="E13" s="1020">
        <v>99.999992137544666</v>
      </c>
      <c r="F13" s="51"/>
    </row>
    <row r="14" spans="1:6" ht="15.75" customHeight="1">
      <c r="A14" s="61" t="s">
        <v>128</v>
      </c>
      <c r="B14" s="40"/>
      <c r="C14" s="22"/>
      <c r="D14" s="39"/>
      <c r="E14" s="39"/>
      <c r="F14" s="51"/>
    </row>
    <row r="15" spans="1:6" ht="15.75" customHeight="1">
      <c r="A15" s="27" t="s">
        <v>655</v>
      </c>
      <c r="B15" s="40"/>
      <c r="C15" s="22"/>
      <c r="D15" s="39"/>
      <c r="E15" s="39"/>
      <c r="F15" s="51"/>
    </row>
    <row r="16" spans="1:6" ht="15.75" customHeight="1">
      <c r="A16" s="27" t="s">
        <v>449</v>
      </c>
      <c r="B16" s="33"/>
      <c r="C16" s="26"/>
      <c r="D16" s="27"/>
      <c r="E16" s="27"/>
      <c r="F16" s="51"/>
    </row>
    <row r="17" spans="1:6" ht="15.75" customHeight="1">
      <c r="A17" s="27" t="s">
        <v>450</v>
      </c>
      <c r="B17" s="33"/>
      <c r="C17" s="26"/>
      <c r="D17" s="27"/>
      <c r="E17" s="27"/>
      <c r="F17" s="51"/>
    </row>
    <row r="18" spans="1:6" ht="15.75" customHeight="1">
      <c r="B18" s="33"/>
      <c r="C18" s="26"/>
      <c r="D18" s="27"/>
      <c r="E18" s="27"/>
      <c r="F18" s="51"/>
    </row>
    <row r="20" spans="1:6" ht="15.75" customHeight="1">
      <c r="D20" s="28"/>
      <c r="E20" s="28"/>
    </row>
    <row r="21" spans="1:6" ht="15.75" customHeight="1">
      <c r="D21" s="28"/>
      <c r="E21" s="28"/>
    </row>
    <row r="22" spans="1:6" ht="15.75" customHeight="1">
      <c r="D22" s="28"/>
      <c r="E22" s="28"/>
    </row>
    <row r="23" spans="1:6" ht="15.75" customHeight="1">
      <c r="D23" s="28"/>
      <c r="E23" s="28"/>
    </row>
    <row r="24" spans="1:6" ht="15.75" customHeight="1">
      <c r="D24" s="28"/>
      <c r="E24" s="28"/>
    </row>
  </sheetData>
  <conditionalFormatting sqref="A1:GR996">
    <cfRule type="cellIs" dxfId="382"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DF082"/>
  </sheetPr>
  <dimension ref="A1:S35"/>
  <sheetViews>
    <sheetView view="pageBreakPreview" zoomScaleNormal="85" zoomScaleSheetLayoutView="100" workbookViewId="0"/>
  </sheetViews>
  <sheetFormatPr baseColWidth="10" defaultColWidth="11.42578125" defaultRowHeight="15.75" customHeight="1"/>
  <cols>
    <col min="1" max="1" width="7.140625" style="45" customWidth="1"/>
    <col min="2" max="11" width="12" style="45" customWidth="1"/>
    <col min="12" max="12" width="1.42578125" style="45" customWidth="1"/>
    <col min="13" max="16384" width="11.42578125" style="45"/>
  </cols>
  <sheetData>
    <row r="1" spans="1:12" ht="15.75" customHeight="1">
      <c r="A1" s="349" t="s">
        <v>501</v>
      </c>
      <c r="B1" s="41"/>
      <c r="C1" s="42"/>
      <c r="D1" s="43"/>
      <c r="E1" s="44"/>
      <c r="F1" s="44"/>
      <c r="G1" s="44"/>
      <c r="H1" s="44"/>
      <c r="I1" s="44"/>
    </row>
    <row r="2" spans="1:12" s="666" customFormat="1" ht="15.75" customHeight="1">
      <c r="A2" s="349"/>
      <c r="B2" s="349" t="s">
        <v>575</v>
      </c>
      <c r="C2" s="42"/>
      <c r="D2" s="43"/>
      <c r="E2" s="44"/>
      <c r="F2" s="44"/>
      <c r="G2" s="44"/>
      <c r="H2" s="44"/>
      <c r="I2" s="44"/>
    </row>
    <row r="3" spans="1:12" ht="12.75"/>
    <row r="4" spans="1:12" ht="15">
      <c r="A4" s="282"/>
      <c r="B4" s="221" t="s">
        <v>7</v>
      </c>
      <c r="C4" s="220"/>
      <c r="D4" s="220"/>
      <c r="E4" s="15"/>
      <c r="F4" s="219"/>
      <c r="G4" s="16" t="s">
        <v>495</v>
      </c>
      <c r="H4" s="15"/>
      <c r="I4" s="15"/>
      <c r="J4" s="15"/>
      <c r="K4" s="15"/>
      <c r="L4" s="48"/>
    </row>
    <row r="5" spans="1:12" ht="12.75">
      <c r="A5" s="283"/>
      <c r="B5" s="218" t="s">
        <v>8</v>
      </c>
      <c r="C5" s="1229" t="s">
        <v>131</v>
      </c>
      <c r="D5" s="1230"/>
      <c r="E5" s="1229" t="s">
        <v>132</v>
      </c>
      <c r="F5" s="1230"/>
      <c r="G5" s="218" t="s">
        <v>8</v>
      </c>
      <c r="H5" s="1229" t="s">
        <v>131</v>
      </c>
      <c r="I5" s="1230"/>
      <c r="J5" s="1229" t="s">
        <v>132</v>
      </c>
      <c r="K5" s="1231"/>
      <c r="L5" s="48"/>
    </row>
    <row r="6" spans="1:12" ht="31.5" customHeight="1">
      <c r="A6" s="284"/>
      <c r="B6" s="218" t="s">
        <v>16</v>
      </c>
      <c r="C6" s="218" t="s">
        <v>130</v>
      </c>
      <c r="D6" s="12" t="s">
        <v>490</v>
      </c>
      <c r="E6" s="218" t="s">
        <v>129</v>
      </c>
      <c r="F6" s="12" t="s">
        <v>490</v>
      </c>
      <c r="G6" s="218" t="s">
        <v>16</v>
      </c>
      <c r="H6" s="218" t="s">
        <v>130</v>
      </c>
      <c r="I6" s="12" t="s">
        <v>490</v>
      </c>
      <c r="J6" s="218" t="s">
        <v>129</v>
      </c>
      <c r="K6" s="217" t="s">
        <v>490</v>
      </c>
      <c r="L6" s="48"/>
    </row>
    <row r="7" spans="1:12" s="641" customFormat="1" ht="15.75" customHeight="1">
      <c r="A7" s="662">
        <v>1998</v>
      </c>
      <c r="B7" s="1003">
        <v>2017317.5570961982</v>
      </c>
      <c r="C7" s="634">
        <v>198.06009301536403</v>
      </c>
      <c r="D7" s="634">
        <v>100</v>
      </c>
      <c r="E7" s="634">
        <v>5.0489726869027942</v>
      </c>
      <c r="F7" s="634">
        <v>100</v>
      </c>
      <c r="G7" s="623">
        <v>14289560.661009597</v>
      </c>
      <c r="H7" s="634">
        <v>170.35920807855024</v>
      </c>
      <c r="I7" s="634">
        <v>100</v>
      </c>
      <c r="J7" s="634">
        <v>5.8699498035874527</v>
      </c>
      <c r="K7" s="634">
        <v>100</v>
      </c>
      <c r="L7" s="620"/>
    </row>
    <row r="8" spans="1:12" s="641" customFormat="1" ht="15.75" customHeight="1">
      <c r="A8" s="662">
        <v>1999</v>
      </c>
      <c r="B8" s="1003">
        <v>1999195.3132249</v>
      </c>
      <c r="C8" s="634">
        <v>205.39104572911108</v>
      </c>
      <c r="D8" s="634">
        <v>103.70137800206849</v>
      </c>
      <c r="E8" s="634">
        <v>4.8687614226322875</v>
      </c>
      <c r="F8" s="634">
        <v>96.430734023616708</v>
      </c>
      <c r="G8" s="623">
        <v>14073427.292700885</v>
      </c>
      <c r="H8" s="634">
        <v>176.24813419020228</v>
      </c>
      <c r="I8" s="634">
        <v>103.4567700672433</v>
      </c>
      <c r="J8" s="634">
        <v>5.6738189291741765</v>
      </c>
      <c r="K8" s="634">
        <v>96.658729955520073</v>
      </c>
      <c r="L8" s="620"/>
    </row>
    <row r="9" spans="1:12" ht="15.75" customHeight="1">
      <c r="A9" s="47">
        <v>2000</v>
      </c>
      <c r="B9" s="1003">
        <v>2007718.2267468697</v>
      </c>
      <c r="C9" s="634">
        <v>213.91646162215605</v>
      </c>
      <c r="D9" s="634">
        <v>108.00583720091559</v>
      </c>
      <c r="E9" s="634">
        <v>4.6747220499856406</v>
      </c>
      <c r="F9" s="634">
        <v>92.587588404112935</v>
      </c>
      <c r="G9" s="623">
        <v>14135473.000864508</v>
      </c>
      <c r="H9" s="634">
        <v>180.55483257220394</v>
      </c>
      <c r="I9" s="634">
        <v>105.98478039939741</v>
      </c>
      <c r="J9" s="634">
        <v>5.5384837157438023</v>
      </c>
      <c r="K9" s="634">
        <v>94.353169977006061</v>
      </c>
      <c r="L9" s="48"/>
    </row>
    <row r="10" spans="1:12" ht="15.75" customHeight="1">
      <c r="A10" s="47">
        <v>2001</v>
      </c>
      <c r="B10" s="1003">
        <v>2061035.3040495366</v>
      </c>
      <c r="C10" s="634">
        <v>214.39973353769363</v>
      </c>
      <c r="D10" s="634">
        <v>108.24983987110524</v>
      </c>
      <c r="E10" s="634">
        <v>4.6641849012568386</v>
      </c>
      <c r="F10" s="634">
        <v>92.378889538378601</v>
      </c>
      <c r="G10" s="623">
        <v>14420111.412150985</v>
      </c>
      <c r="H10" s="634">
        <v>179.99569405634929</v>
      </c>
      <c r="I10" s="634">
        <v>105.65656889726549</v>
      </c>
      <c r="J10" s="634">
        <v>5.5556884582302333</v>
      </c>
      <c r="K10" s="634">
        <v>94.646268607524433</v>
      </c>
    </row>
    <row r="11" spans="1:12" ht="15.75" customHeight="1">
      <c r="A11" s="47">
        <v>2002</v>
      </c>
      <c r="B11" s="1003">
        <v>1998048.410420577</v>
      </c>
      <c r="C11" s="634">
        <v>222.95762238625099</v>
      </c>
      <c r="D11" s="634">
        <v>112.57069457649685</v>
      </c>
      <c r="E11" s="634">
        <v>4.4851572657498275</v>
      </c>
      <c r="F11" s="634">
        <v>88.833066524294679</v>
      </c>
      <c r="G11" s="623">
        <v>14169897.56155506</v>
      </c>
      <c r="H11" s="634">
        <v>182.81055538666283</v>
      </c>
      <c r="I11" s="634">
        <v>107.30887836856546</v>
      </c>
      <c r="J11" s="634">
        <v>5.4701436571039279</v>
      </c>
      <c r="K11" s="634">
        <v>93.188934150012997</v>
      </c>
    </row>
    <row r="12" spans="1:12" ht="15.75" customHeight="1">
      <c r="A12" s="47">
        <v>2003</v>
      </c>
      <c r="B12" s="1003">
        <v>1971823.339467762</v>
      </c>
      <c r="C12" s="634">
        <v>222.62045397965878</v>
      </c>
      <c r="D12" s="634">
        <v>112.40045916891978</v>
      </c>
      <c r="E12" s="634">
        <v>4.4919502324407787</v>
      </c>
      <c r="F12" s="634">
        <v>88.967608085760688</v>
      </c>
      <c r="G12" s="623">
        <v>14338055.599602539</v>
      </c>
      <c r="H12" s="634">
        <v>179.37741963221956</v>
      </c>
      <c r="I12" s="634">
        <v>105.29364491381715</v>
      </c>
      <c r="J12" s="634">
        <v>5.574837691668864</v>
      </c>
      <c r="K12" s="634">
        <v>94.972493431916078</v>
      </c>
    </row>
    <row r="13" spans="1:12" ht="15.75" customHeight="1">
      <c r="A13" s="47">
        <v>2004</v>
      </c>
      <c r="B13" s="1003">
        <v>1961069.4703195111</v>
      </c>
      <c r="C13" s="634">
        <v>228.61017459363975</v>
      </c>
      <c r="D13" s="634">
        <v>115.42465274713662</v>
      </c>
      <c r="E13" s="634">
        <v>4.3742585026126894</v>
      </c>
      <c r="F13" s="634">
        <v>86.636604590071641</v>
      </c>
      <c r="G13" s="623">
        <v>14320433.275152566</v>
      </c>
      <c r="H13" s="634">
        <v>181.73522218183541</v>
      </c>
      <c r="I13" s="634">
        <v>106.67766317511868</v>
      </c>
      <c r="J13" s="634">
        <v>5.5025106745650483</v>
      </c>
      <c r="K13" s="634">
        <v>93.7403360962671</v>
      </c>
    </row>
    <row r="14" spans="1:12" ht="15.75" customHeight="1">
      <c r="A14" s="47">
        <v>2005</v>
      </c>
      <c r="B14" s="1003">
        <v>1960668.4728851102</v>
      </c>
      <c r="C14" s="634">
        <v>231.60163601335609</v>
      </c>
      <c r="D14" s="634">
        <v>116.93503344734376</v>
      </c>
      <c r="E14" s="634">
        <v>4.3177587914030608</v>
      </c>
      <c r="F14" s="634">
        <v>85.517570784319602</v>
      </c>
      <c r="G14" s="623">
        <v>14244370.705460628</v>
      </c>
      <c r="H14" s="634">
        <v>184.02452528107193</v>
      </c>
      <c r="I14" s="634">
        <v>108.02147260289023</v>
      </c>
      <c r="J14" s="634">
        <v>5.4340583053951033</v>
      </c>
      <c r="K14" s="634">
        <v>92.574186955977851</v>
      </c>
    </row>
    <row r="15" spans="1:12" ht="15.75" customHeight="1">
      <c r="A15" s="47">
        <v>2006</v>
      </c>
      <c r="B15" s="1003">
        <v>2022553.2087732374</v>
      </c>
      <c r="C15" s="634">
        <v>233.29624652307618</v>
      </c>
      <c r="D15" s="634">
        <v>117.79063766519526</v>
      </c>
      <c r="E15" s="634">
        <v>4.2863955803124609</v>
      </c>
      <c r="F15" s="634">
        <v>84.896390733733142</v>
      </c>
      <c r="G15" s="623">
        <v>14506134.437919037</v>
      </c>
      <c r="H15" s="634">
        <v>187.5969010659729</v>
      </c>
      <c r="I15" s="634">
        <v>110.11843925658225</v>
      </c>
      <c r="J15" s="634">
        <v>5.3305784600798196</v>
      </c>
      <c r="K15" s="634">
        <v>90.811312505977597</v>
      </c>
    </row>
    <row r="16" spans="1:12" ht="15.75" customHeight="1">
      <c r="A16" s="47">
        <v>2007</v>
      </c>
      <c r="B16" s="1003">
        <v>1923371.3763646649</v>
      </c>
      <c r="C16" s="634">
        <v>253.06759317588762</v>
      </c>
      <c r="D16" s="634">
        <v>127.77313658852847</v>
      </c>
      <c r="E16" s="634">
        <v>3.9515134571378239</v>
      </c>
      <c r="F16" s="634">
        <v>78.263712287218027</v>
      </c>
      <c r="G16" s="623">
        <v>13853981.871113336</v>
      </c>
      <c r="H16" s="634">
        <v>202.28926016161904</v>
      </c>
      <c r="I16" s="634">
        <v>118.74278029535468</v>
      </c>
      <c r="J16" s="634">
        <v>4.9434161714816183</v>
      </c>
      <c r="K16" s="634">
        <v>84.215646417630722</v>
      </c>
    </row>
    <row r="17" spans="1:11" ht="15.75" customHeight="1">
      <c r="A17" s="47">
        <v>2008</v>
      </c>
      <c r="B17" s="1003">
        <v>1983744.1180855883</v>
      </c>
      <c r="C17" s="634">
        <v>245.62627788418084</v>
      </c>
      <c r="D17" s="634">
        <v>124.0160368222825</v>
      </c>
      <c r="E17" s="634">
        <v>4.0712256384535772</v>
      </c>
      <c r="F17" s="634">
        <v>80.63473286386504</v>
      </c>
      <c r="G17" s="623">
        <v>14033216.854167536</v>
      </c>
      <c r="H17" s="634">
        <v>201.62728157084746</v>
      </c>
      <c r="I17" s="634">
        <v>118.35420218546682</v>
      </c>
      <c r="J17" s="634">
        <v>4.9596462949316793</v>
      </c>
      <c r="K17" s="634">
        <v>84.492141515427676</v>
      </c>
    </row>
    <row r="18" spans="1:11" ht="15.75" customHeight="1">
      <c r="A18" s="47">
        <v>2009</v>
      </c>
      <c r="B18" s="1003">
        <v>1941748.1271698843</v>
      </c>
      <c r="C18" s="634">
        <v>240.34204821415008</v>
      </c>
      <c r="D18" s="634">
        <v>121.34804369475185</v>
      </c>
      <c r="E18" s="634">
        <v>4.1607367808939442</v>
      </c>
      <c r="F18" s="634">
        <v>82.407591383630091</v>
      </c>
      <c r="G18" s="623">
        <v>13193614.382867821</v>
      </c>
      <c r="H18" s="634">
        <v>202.2402326283551</v>
      </c>
      <c r="I18" s="634">
        <v>118.71400137942938</v>
      </c>
      <c r="J18" s="634">
        <v>4.9446145655777638</v>
      </c>
      <c r="K18" s="634">
        <v>84.236062164549267</v>
      </c>
    </row>
    <row r="19" spans="1:11" ht="15.75" customHeight="1">
      <c r="A19" s="47">
        <v>2010</v>
      </c>
      <c r="B19" s="1003">
        <v>2027164.6662449325</v>
      </c>
      <c r="C19" s="634">
        <v>241.83255369584631</v>
      </c>
      <c r="D19" s="634">
        <v>122.10059584142816</v>
      </c>
      <c r="E19" s="634">
        <v>4.1350925866568966</v>
      </c>
      <c r="F19" s="634">
        <v>81.899682234040725</v>
      </c>
      <c r="G19" s="623">
        <v>13884867.981254606</v>
      </c>
      <c r="H19" s="634">
        <v>200.2025674102826</v>
      </c>
      <c r="I19" s="634">
        <v>117.51790212476922</v>
      </c>
      <c r="J19" s="634">
        <v>4.9949409387476162</v>
      </c>
      <c r="K19" s="634">
        <v>85.093418272417424</v>
      </c>
    </row>
    <row r="20" spans="1:11" ht="15.75" customHeight="1">
      <c r="A20" s="47">
        <v>2011</v>
      </c>
      <c r="B20" s="1003">
        <v>1983623.6803812347</v>
      </c>
      <c r="C20" s="634">
        <v>262.16750744781012</v>
      </c>
      <c r="D20" s="634">
        <v>132.36765844973783</v>
      </c>
      <c r="E20" s="634">
        <v>3.8143552179099487</v>
      </c>
      <c r="F20" s="634">
        <v>75.547154925288368</v>
      </c>
      <c r="G20" s="623">
        <v>13283386.973952923</v>
      </c>
      <c r="H20" s="634">
        <v>217.47982978021449</v>
      </c>
      <c r="I20" s="634">
        <v>127.65956841026028</v>
      </c>
      <c r="J20" s="634">
        <v>4.5981275643382737</v>
      </c>
      <c r="K20" s="634">
        <v>78.333337050482143</v>
      </c>
    </row>
    <row r="21" spans="1:11" ht="15.75" customHeight="1">
      <c r="A21" s="249">
        <v>2012</v>
      </c>
      <c r="B21" s="1003">
        <v>1936901.9827553695</v>
      </c>
      <c r="C21" s="634">
        <v>271.21821944376012</v>
      </c>
      <c r="D21" s="634">
        <v>136.93733821619534</v>
      </c>
      <c r="E21" s="634">
        <v>3.6870679338980032</v>
      </c>
      <c r="F21" s="634">
        <v>73.026101794180462</v>
      </c>
      <c r="G21" s="623">
        <v>13105255.310211841</v>
      </c>
      <c r="H21" s="634">
        <v>221.3607403542531</v>
      </c>
      <c r="I21" s="634">
        <v>129.93764343644213</v>
      </c>
      <c r="J21" s="634">
        <v>4.5175128995306801</v>
      </c>
      <c r="K21" s="634">
        <v>76.959992004868198</v>
      </c>
    </row>
    <row r="22" spans="1:11" s="641" customFormat="1" ht="15.75" customHeight="1">
      <c r="A22" s="619">
        <v>2013</v>
      </c>
      <c r="B22" s="1003">
        <v>1951976.3342187556</v>
      </c>
      <c r="C22" s="634">
        <v>272.51330288945309</v>
      </c>
      <c r="D22" s="634">
        <v>137.59122231065172</v>
      </c>
      <c r="E22" s="634">
        <v>3.6695456309729475</v>
      </c>
      <c r="F22" s="634">
        <v>72.679054899462486</v>
      </c>
      <c r="G22" s="623">
        <v>13472933.560016297</v>
      </c>
      <c r="H22" s="634">
        <v>216.24186685267642</v>
      </c>
      <c r="I22" s="634">
        <v>126.93289038592522</v>
      </c>
      <c r="J22" s="634">
        <v>4.6244513819393296</v>
      </c>
      <c r="K22" s="634">
        <v>78.781787522494156</v>
      </c>
    </row>
    <row r="23" spans="1:11" s="641" customFormat="1" ht="15.75" customHeight="1">
      <c r="A23" s="619">
        <v>2014</v>
      </c>
      <c r="B23" s="1003">
        <v>1882594.4113751934</v>
      </c>
      <c r="C23" s="634">
        <v>289.47637032552007</v>
      </c>
      <c r="D23" s="634">
        <v>146.15582872773095</v>
      </c>
      <c r="E23" s="634">
        <v>3.4545133990573618</v>
      </c>
      <c r="F23" s="634">
        <v>68.420124514012244</v>
      </c>
      <c r="G23" s="623">
        <v>12844825.659103684</v>
      </c>
      <c r="H23" s="634">
        <v>231.86424495292243</v>
      </c>
      <c r="I23" s="634">
        <v>136.10314791203601</v>
      </c>
      <c r="J23" s="634">
        <v>4.3128685071863471</v>
      </c>
      <c r="K23" s="634">
        <v>73.47368634311853</v>
      </c>
    </row>
    <row r="24" spans="1:11" s="641" customFormat="1" ht="15.75" customHeight="1">
      <c r="A24" s="619">
        <v>2015</v>
      </c>
      <c r="B24" s="1003">
        <v>1869955.7324515586</v>
      </c>
      <c r="C24" s="634">
        <v>297.04455156902446</v>
      </c>
      <c r="D24" s="634">
        <v>149.97698276652932</v>
      </c>
      <c r="E24" s="634">
        <v>3.3664983744622869</v>
      </c>
      <c r="F24" s="634">
        <v>66.676898118207234</v>
      </c>
      <c r="G24" s="623">
        <v>12927196.807544731</v>
      </c>
      <c r="H24" s="634">
        <v>234.39497712540069</v>
      </c>
      <c r="I24" s="634">
        <v>137.58867499391312</v>
      </c>
      <c r="J24" s="634">
        <v>4.2663030251923981</v>
      </c>
      <c r="K24" s="634">
        <v>72.680400479490018</v>
      </c>
    </row>
    <row r="25" spans="1:11" s="666" customFormat="1" ht="15.75" customHeight="1">
      <c r="A25" s="619">
        <v>2016</v>
      </c>
      <c r="B25" s="1003">
        <v>1867479.5690834122</v>
      </c>
      <c r="C25" s="634">
        <v>304.88078393245826</v>
      </c>
      <c r="D25" s="634">
        <v>153.93347508364943</v>
      </c>
      <c r="E25" s="634">
        <v>3.2799705744050267</v>
      </c>
      <c r="F25" s="634">
        <v>64.963127705431674</v>
      </c>
      <c r="G25" s="672">
        <v>13129094.351685947</v>
      </c>
      <c r="H25" s="634">
        <v>235.93710868581144</v>
      </c>
      <c r="I25" s="634">
        <v>138.49389847892704</v>
      </c>
      <c r="J25" s="634">
        <v>4.238417625654904</v>
      </c>
      <c r="K25" s="634">
        <v>72.205347021273866</v>
      </c>
    </row>
    <row r="26" spans="1:11" s="697" customFormat="1" ht="15.75" customHeight="1">
      <c r="A26" s="698">
        <v>2017</v>
      </c>
      <c r="B26" s="1003">
        <v>1875884.9000109418</v>
      </c>
      <c r="C26" s="700">
        <v>313.80039201582485</v>
      </c>
      <c r="D26" s="700">
        <v>158.43696084272895</v>
      </c>
      <c r="E26" s="700">
        <v>3.1867391674563943</v>
      </c>
      <c r="F26" s="700">
        <v>63.116585592211727</v>
      </c>
      <c r="G26" s="705">
        <v>13124492.432647226</v>
      </c>
      <c r="H26" s="700">
        <v>241.83779611199796</v>
      </c>
      <c r="I26" s="700">
        <v>141.9575723787645</v>
      </c>
      <c r="J26" s="700">
        <v>4.1350029485750364</v>
      </c>
      <c r="K26" s="700">
        <v>70.443582772171339</v>
      </c>
    </row>
    <row r="27" spans="1:11" s="780" customFormat="1" ht="15.75" customHeight="1">
      <c r="A27" s="815">
        <v>2018</v>
      </c>
      <c r="B27" s="1003">
        <v>1758527.2740321597</v>
      </c>
      <c r="C27" s="768">
        <v>337.94314468456281</v>
      </c>
      <c r="D27" s="768">
        <v>170.62657072383971</v>
      </c>
      <c r="E27" s="768">
        <v>2.9590776310417635</v>
      </c>
      <c r="F27" s="955">
        <v>58.60751908438148</v>
      </c>
      <c r="G27" s="1003">
        <v>12718672.20297779</v>
      </c>
      <c r="H27" s="768">
        <v>253.36602701699701</v>
      </c>
      <c r="I27" s="768">
        <v>148.7245860524155</v>
      </c>
      <c r="J27" s="768">
        <v>3.9468590630460301</v>
      </c>
      <c r="K27" s="768">
        <v>67.238378437817047</v>
      </c>
    </row>
    <row r="28" spans="1:11" ht="15">
      <c r="A28" s="61" t="s">
        <v>128</v>
      </c>
      <c r="B28" s="46"/>
      <c r="C28" s="46"/>
      <c r="D28" s="46"/>
      <c r="E28" s="46"/>
      <c r="F28" s="46"/>
      <c r="G28" s="46"/>
      <c r="H28" s="46"/>
      <c r="I28" s="46"/>
    </row>
    <row r="29" spans="1:11" ht="15">
      <c r="A29" s="49" t="s">
        <v>655</v>
      </c>
      <c r="B29" s="46"/>
      <c r="C29" s="46"/>
      <c r="D29" s="46"/>
      <c r="E29" s="46"/>
      <c r="F29" s="46"/>
      <c r="G29" s="46"/>
      <c r="H29" s="46"/>
      <c r="I29" s="46"/>
    </row>
    <row r="30" spans="1:11" ht="15">
      <c r="A30" s="62" t="s">
        <v>652</v>
      </c>
      <c r="B30" s="46"/>
      <c r="C30" s="46"/>
      <c r="D30" s="46"/>
      <c r="E30" s="46"/>
      <c r="F30" s="46"/>
      <c r="G30" s="46"/>
      <c r="H30" s="46"/>
      <c r="I30" s="46"/>
    </row>
    <row r="31" spans="1:11" ht="15.75" customHeight="1">
      <c r="B31" s="46"/>
      <c r="C31" s="46"/>
      <c r="D31" s="46"/>
      <c r="E31" s="46"/>
      <c r="F31" s="46"/>
      <c r="G31" s="46"/>
      <c r="H31" s="46"/>
      <c r="I31" s="46"/>
    </row>
    <row r="34" spans="16:19" ht="15.75" customHeight="1">
      <c r="P34" s="50"/>
      <c r="Q34" s="50"/>
      <c r="R34" s="50"/>
      <c r="S34" s="50"/>
    </row>
    <row r="35" spans="16:19" ht="15.75" customHeight="1">
      <c r="R35" s="52"/>
      <c r="S35" s="52"/>
    </row>
  </sheetData>
  <mergeCells count="4">
    <mergeCell ref="C5:D5"/>
    <mergeCell ref="E5:F5"/>
    <mergeCell ref="H5:I5"/>
    <mergeCell ref="J5:K5"/>
  </mergeCells>
  <conditionalFormatting sqref="A3 C3:GR3 A1:GR2 A4:GR1007">
    <cfRule type="cellIs" dxfId="381"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DF082"/>
  </sheetPr>
  <dimension ref="A1:H24"/>
  <sheetViews>
    <sheetView view="pageBreakPreview" zoomScaleNormal="70" zoomScaleSheetLayoutView="100" workbookViewId="0"/>
  </sheetViews>
  <sheetFormatPr baseColWidth="10" defaultColWidth="13" defaultRowHeight="15.75" customHeight="1"/>
  <cols>
    <col min="1" max="1" width="7.140625" style="23" customWidth="1"/>
    <col min="2" max="2" width="45.7109375" style="23" customWidth="1"/>
    <col min="3" max="5" width="24.28515625" style="23" customWidth="1"/>
    <col min="6" max="6" width="2.85546875" style="51" customWidth="1"/>
    <col min="7" max="16384" width="13" style="23"/>
  </cols>
  <sheetData>
    <row r="1" spans="1:8" ht="15.75" customHeight="1">
      <c r="A1" s="402" t="s">
        <v>579</v>
      </c>
      <c r="B1" s="403"/>
      <c r="C1" s="22"/>
      <c r="D1" s="22"/>
      <c r="E1" s="22"/>
    </row>
    <row r="2" spans="1:8" ht="15.75" customHeight="1">
      <c r="A2" s="404"/>
      <c r="B2" s="39"/>
      <c r="C2" s="24"/>
      <c r="D2" s="39"/>
      <c r="E2" s="24"/>
    </row>
    <row r="3" spans="1:8" ht="15.75" customHeight="1">
      <c r="A3" s="461"/>
      <c r="B3" s="462"/>
      <c r="C3" s="19" t="s">
        <v>8</v>
      </c>
      <c r="D3" s="393"/>
      <c r="E3" s="3" t="s">
        <v>210</v>
      </c>
    </row>
    <row r="4" spans="1:8" ht="15.75" customHeight="1">
      <c r="A4" s="453"/>
      <c r="B4" s="453"/>
      <c r="C4" s="7" t="s">
        <v>16</v>
      </c>
      <c r="D4" s="392" t="s">
        <v>5</v>
      </c>
      <c r="E4" s="3"/>
    </row>
    <row r="5" spans="1:8" ht="15.75" customHeight="1">
      <c r="A5" s="54">
        <v>1</v>
      </c>
      <c r="B5" s="9" t="s">
        <v>15</v>
      </c>
      <c r="C5" s="1021">
        <v>1758527.2740321597</v>
      </c>
      <c r="D5" s="635">
        <v>99.999999999999972</v>
      </c>
      <c r="E5" s="531"/>
    </row>
    <row r="6" spans="1:8" ht="15.75" customHeight="1">
      <c r="A6" s="55">
        <v>2</v>
      </c>
      <c r="B6" s="56" t="s">
        <v>133</v>
      </c>
      <c r="C6" s="1003">
        <v>63953.828294061146</v>
      </c>
      <c r="D6" s="634">
        <v>3.6367834174911731</v>
      </c>
      <c r="E6" s="532"/>
    </row>
    <row r="7" spans="1:8" ht="15.75" customHeight="1">
      <c r="A7" s="55">
        <v>3</v>
      </c>
      <c r="B7" s="20" t="s">
        <v>134</v>
      </c>
      <c r="C7" s="1003">
        <v>1694573.4457380986</v>
      </c>
      <c r="D7" s="634">
        <v>96.363216582508826</v>
      </c>
      <c r="E7" s="533"/>
    </row>
    <row r="8" spans="1:8" ht="15.75" customHeight="1">
      <c r="A8" s="55">
        <v>4</v>
      </c>
      <c r="B8" s="20" t="s">
        <v>135</v>
      </c>
      <c r="C8" s="1003">
        <v>366167.48022065847</v>
      </c>
      <c r="D8" s="634">
        <v>20.822394149228423</v>
      </c>
      <c r="E8" s="533"/>
    </row>
    <row r="9" spans="1:8" ht="15.75" customHeight="1">
      <c r="A9" s="54">
        <v>5</v>
      </c>
      <c r="B9" s="57" t="s">
        <v>136</v>
      </c>
      <c r="C9" s="1003">
        <v>1328405.9655174401</v>
      </c>
      <c r="D9" s="635">
        <v>75.540822433280411</v>
      </c>
      <c r="E9" s="533"/>
    </row>
    <row r="10" spans="1:8" ht="15.75" customHeight="1">
      <c r="A10" s="55">
        <v>6</v>
      </c>
      <c r="B10" s="20" t="s">
        <v>137</v>
      </c>
      <c r="C10" s="1003">
        <v>236877.42052121903</v>
      </c>
      <c r="D10" s="634">
        <v>13.470215902769503</v>
      </c>
      <c r="E10" s="534"/>
    </row>
    <row r="11" spans="1:8" s="59" customFormat="1" ht="15.75" customHeight="1">
      <c r="A11" s="54">
        <v>7</v>
      </c>
      <c r="B11" s="57" t="s">
        <v>138</v>
      </c>
      <c r="C11" s="1019">
        <v>1091528.5449962211</v>
      </c>
      <c r="D11" s="635">
        <v>62.070606530510908</v>
      </c>
      <c r="E11" s="534"/>
      <c r="F11" s="58"/>
      <c r="H11" s="23"/>
    </row>
    <row r="12" spans="1:8" ht="15.75" customHeight="1">
      <c r="A12" s="54">
        <v>8</v>
      </c>
      <c r="B12" s="9" t="s">
        <v>14</v>
      </c>
      <c r="C12" s="1019">
        <v>1457696.0252168796</v>
      </c>
      <c r="D12" s="635">
        <v>82.89300067973933</v>
      </c>
      <c r="E12" s="534"/>
    </row>
    <row r="13" spans="1:8" ht="15.75" customHeight="1">
      <c r="A13" s="55">
        <v>9</v>
      </c>
      <c r="B13" s="56" t="s">
        <v>13</v>
      </c>
      <c r="C13" s="1003">
        <v>17551.784994497786</v>
      </c>
      <c r="D13" s="634">
        <v>0.99809569369106077</v>
      </c>
      <c r="E13" s="533"/>
    </row>
    <row r="14" spans="1:8" ht="15.75" customHeight="1">
      <c r="A14" s="55">
        <v>10</v>
      </c>
      <c r="B14" s="56" t="s">
        <v>12</v>
      </c>
      <c r="C14" s="1003">
        <v>71357.932750600827</v>
      </c>
      <c r="D14" s="634">
        <v>4.0578234869785614</v>
      </c>
      <c r="E14" s="533"/>
    </row>
    <row r="15" spans="1:8" ht="15.75" customHeight="1">
      <c r="A15" s="54">
        <v>11</v>
      </c>
      <c r="B15" s="60" t="s">
        <v>11</v>
      </c>
      <c r="C15" s="1019">
        <v>1368786.3074717806</v>
      </c>
      <c r="D15" s="635">
        <v>77.837081499069683</v>
      </c>
      <c r="E15" s="635">
        <v>100.00000000000003</v>
      </c>
    </row>
    <row r="16" spans="1:8" ht="15.75" customHeight="1">
      <c r="A16" s="55">
        <v>12</v>
      </c>
      <c r="B16" s="56" t="s">
        <v>140</v>
      </c>
      <c r="C16" s="1003">
        <v>324900.41660471912</v>
      </c>
      <c r="D16" s="535"/>
      <c r="E16" s="634">
        <v>23.73638710667899</v>
      </c>
    </row>
    <row r="17" spans="1:5" ht="15.75" customHeight="1">
      <c r="A17" s="55">
        <v>13</v>
      </c>
      <c r="B17" s="56" t="s">
        <v>139</v>
      </c>
      <c r="C17" s="1003">
        <v>401603.10326432454</v>
      </c>
      <c r="D17" s="535"/>
      <c r="E17" s="634">
        <v>29.340087716548418</v>
      </c>
    </row>
    <row r="18" spans="1:5" ht="15.75" customHeight="1">
      <c r="A18" s="55">
        <v>14</v>
      </c>
      <c r="B18" s="56" t="s">
        <v>141</v>
      </c>
      <c r="C18" s="1003">
        <v>642282.78760273708</v>
      </c>
      <c r="D18" s="535"/>
      <c r="E18" s="634">
        <v>46.923525176772607</v>
      </c>
    </row>
    <row r="19" spans="1:5" ht="15.75" customHeight="1">
      <c r="A19" s="61" t="s">
        <v>128</v>
      </c>
    </row>
    <row r="20" spans="1:5" ht="15.75" customHeight="1">
      <c r="A20" s="49" t="s">
        <v>142</v>
      </c>
    </row>
    <row r="21" spans="1:5" ht="15.75" customHeight="1">
      <c r="A21" s="62" t="s">
        <v>207</v>
      </c>
    </row>
    <row r="24" spans="1:5" ht="15.75" customHeight="1">
      <c r="A24" s="64"/>
    </row>
  </sheetData>
  <conditionalFormatting sqref="A1:GR995">
    <cfRule type="cellIs" dxfId="380"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42</vt:i4>
      </vt:variant>
      <vt:variant>
        <vt:lpstr>Benannte Bereiche</vt:lpstr>
      </vt:variant>
      <vt:variant>
        <vt:i4>45</vt:i4>
      </vt:variant>
    </vt:vector>
  </HeadingPairs>
  <TitlesOfParts>
    <vt:vector size="87" baseType="lpstr">
      <vt:lpstr>start</vt:lpstr>
      <vt:lpstr>erläuterungen</vt:lpstr>
      <vt:lpstr>heizwerte</vt:lpstr>
      <vt:lpstr>EB-1</vt:lpstr>
      <vt:lpstr>EB-2</vt:lpstr>
      <vt:lpstr>EB-3</vt:lpstr>
      <vt:lpstr>PEV-1</vt:lpstr>
      <vt:lpstr>PEV-2</vt:lpstr>
      <vt:lpstr>PEV-3</vt:lpstr>
      <vt:lpstr>PEV-4</vt:lpstr>
      <vt:lpstr>PEV-5</vt:lpstr>
      <vt:lpstr>PEV-6</vt:lpstr>
      <vt:lpstr>EEV-1</vt:lpstr>
      <vt:lpstr>EEV-2</vt:lpstr>
      <vt:lpstr>EEV-3</vt:lpstr>
      <vt:lpstr>EEV-4</vt:lpstr>
      <vt:lpstr>EEV-5</vt:lpstr>
      <vt:lpstr>EEV-6</vt:lpstr>
      <vt:lpstr>CO2-1</vt:lpstr>
      <vt:lpstr>CO2-2</vt:lpstr>
      <vt:lpstr>CO2-3</vt:lpstr>
      <vt:lpstr>CO2-4</vt:lpstr>
      <vt:lpstr>E-1</vt:lpstr>
      <vt:lpstr>E-2</vt:lpstr>
      <vt:lpstr>E-3</vt:lpstr>
      <vt:lpstr>E-4</vt:lpstr>
      <vt:lpstr>E-5</vt:lpstr>
      <vt:lpstr>E-6</vt:lpstr>
      <vt:lpstr>G-1</vt:lpstr>
      <vt:lpstr>G-2</vt:lpstr>
      <vt:lpstr>G-3</vt:lpstr>
      <vt:lpstr>M-1</vt:lpstr>
      <vt:lpstr>M-2</vt:lpstr>
      <vt:lpstr>M-3</vt:lpstr>
      <vt:lpstr>M-4</vt:lpstr>
      <vt:lpstr>K-1</vt:lpstr>
      <vt:lpstr>K-2</vt:lpstr>
      <vt:lpstr>K-3</vt:lpstr>
      <vt:lpstr>EE-1</vt:lpstr>
      <vt:lpstr>EE-2a</vt:lpstr>
      <vt:lpstr>EE-2b</vt:lpstr>
      <vt:lpstr>EE-3</vt:lpstr>
      <vt:lpstr>'CO2-1'!Druckbereich</vt:lpstr>
      <vt:lpstr>'CO2-2'!Druckbereich</vt:lpstr>
      <vt:lpstr>'CO2-3'!Druckbereich</vt:lpstr>
      <vt:lpstr>'CO2-4'!Druckbereich</vt:lpstr>
      <vt:lpstr>'E-1'!Druckbereich</vt:lpstr>
      <vt:lpstr>'E-2'!Druckbereich</vt:lpstr>
      <vt:lpstr>'E-3'!Druckbereich</vt:lpstr>
      <vt:lpstr>'E-4'!Druckbereich</vt:lpstr>
      <vt:lpstr>'E-5'!Druckbereich</vt:lpstr>
      <vt:lpstr>'E-6'!Druckbereich</vt:lpstr>
      <vt:lpstr>'EB-1'!Druckbereich</vt:lpstr>
      <vt:lpstr>'EB-2'!Druckbereich</vt:lpstr>
      <vt:lpstr>'EB-3'!Druckbereich</vt:lpstr>
      <vt:lpstr>'EE-1'!Druckbereich</vt:lpstr>
      <vt:lpstr>'EE-2a'!Druckbereich</vt:lpstr>
      <vt:lpstr>'EE-2b'!Druckbereich</vt:lpstr>
      <vt:lpstr>'EE-3'!Druckbereich</vt:lpstr>
      <vt:lpstr>'EEV-1'!Druckbereich</vt:lpstr>
      <vt:lpstr>'EEV-2'!Druckbereich</vt:lpstr>
      <vt:lpstr>'EEV-3'!Druckbereich</vt:lpstr>
      <vt:lpstr>'EEV-4'!Druckbereich</vt:lpstr>
      <vt:lpstr>'EEV-5'!Druckbereich</vt:lpstr>
      <vt:lpstr>'EEV-6'!Druckbereich</vt:lpstr>
      <vt:lpstr>erläuterungen!Druckbereich</vt:lpstr>
      <vt:lpstr>'G-1'!Druckbereich</vt:lpstr>
      <vt:lpstr>'G-2'!Druckbereich</vt:lpstr>
      <vt:lpstr>'G-3'!Druckbereich</vt:lpstr>
      <vt:lpstr>heizwerte!Druckbereich</vt:lpstr>
      <vt:lpstr>'K-1'!Druckbereich</vt:lpstr>
      <vt:lpstr>'K-2'!Druckbereich</vt:lpstr>
      <vt:lpstr>'K-3'!Druckbereich</vt:lpstr>
      <vt:lpstr>'M-1'!Druckbereich</vt:lpstr>
      <vt:lpstr>'M-2'!Druckbereich</vt:lpstr>
      <vt:lpstr>'M-3'!Druckbereich</vt:lpstr>
      <vt:lpstr>'M-4'!Druckbereich</vt:lpstr>
      <vt:lpstr>'PEV-1'!Druckbereich</vt:lpstr>
      <vt:lpstr>'PEV-2'!Druckbereich</vt:lpstr>
      <vt:lpstr>'PEV-3'!Druckbereich</vt:lpstr>
      <vt:lpstr>'PEV-4'!Druckbereich</vt:lpstr>
      <vt:lpstr>'PEV-5'!Druckbereich</vt:lpstr>
      <vt:lpstr>'PEV-6'!Druckbereich</vt:lpstr>
      <vt:lpstr>start!Druckbereich</vt:lpstr>
      <vt:lpstr>'E-3'!Drucktitel</vt:lpstr>
      <vt:lpstr>'E-4'!Drucktitel</vt:lpstr>
      <vt:lpstr>start!Drucktitel</vt:lpstr>
    </vt:vector>
  </TitlesOfParts>
  <Company>LfStaD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Eva (LfStaD)</dc:creator>
  <cp:lastModifiedBy>Podhajsky, Rainer (stmwi)</cp:lastModifiedBy>
  <cp:lastPrinted>2021-02-17T09:06:54Z</cp:lastPrinted>
  <dcterms:created xsi:type="dcterms:W3CDTF">2013-10-23T05:55:49Z</dcterms:created>
  <dcterms:modified xsi:type="dcterms:W3CDTF">2021-02-17T15:32:41Z</dcterms:modified>
</cp:coreProperties>
</file>